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Tracker" sheetId="2" state="visible" r:id="rId2"/>
    <sheet xmlns:r="http://schemas.openxmlformats.org/officeDocument/2006/relationships" name="Summary" sheetId="3" state="visible" r:id="rId3"/>
    <sheet xmlns:r="http://schemas.openxmlformats.org/officeDocument/2006/relationships" name="Lists" sheetId="4" state="visible" r:id="rId4"/>
  </sheets>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13">
    <font>
      <name val="Calibri"/>
      <family val="2"/>
      <color theme="1"/>
      <sz val="11"/>
      <scheme val="minor"/>
    </font>
    <font>
      <name val="Calibri"/>
      <b val="1"/>
      <color rgb="00073653"/>
      <sz val="18"/>
    </font>
    <font>
      <name val="Calibri"/>
      <color rgb="0053616A"/>
      <sz val="10"/>
    </font>
    <font>
      <name val="Calibri"/>
      <b val="1"/>
      <color rgb="00073653"/>
      <sz val="10"/>
    </font>
    <font>
      <name val="Calibri"/>
      <b val="1"/>
      <color rgb="00171B1F"/>
      <sz val="10"/>
    </font>
    <font>
      <name val="Calibri"/>
      <b val="1"/>
      <color rgb="00171B1F"/>
      <sz val="12"/>
    </font>
    <font>
      <name val="Calibri"/>
      <b val="1"/>
      <color rgb="00FFFFFF"/>
      <sz val="10"/>
    </font>
    <font>
      <name val="Calibri"/>
      <b val="1"/>
      <color rgb="00073653"/>
      <sz val="12"/>
    </font>
    <font>
      <name val="Calibri"/>
      <color rgb="00171B1F"/>
      <sz val="10.5"/>
    </font>
    <font>
      <name val="Calibri"/>
      <b val="1"/>
      <color rgb="00171B1F"/>
      <sz val="11"/>
    </font>
    <font>
      <name val="Calibri"/>
      <b val="1"/>
      <color rgb="00073653"/>
      <sz val="20"/>
    </font>
    <font>
      <name val="Calibri"/>
      <color rgb="00171B1F"/>
      <sz val="10"/>
    </font>
    <font>
      <name val="Calibri"/>
      <i val="1"/>
      <color rgb="0053616A"/>
      <sz val="8.5"/>
    </font>
  </fonts>
  <fills count="4">
    <fill>
      <patternFill/>
    </fill>
    <fill>
      <patternFill patternType="gray125"/>
    </fill>
    <fill>
      <patternFill patternType="solid">
        <fgColor rgb="00E9EEF0"/>
      </patternFill>
    </fill>
    <fill>
      <patternFill patternType="solid">
        <fgColor rgb="00073653"/>
      </patternFill>
    </fill>
  </fills>
  <borders count="2">
    <border>
      <left/>
      <right/>
      <top/>
      <bottom/>
      <diagonal/>
    </border>
    <border>
      <left style="thin">
        <color rgb="00D7E2E6"/>
      </left>
      <right style="thin">
        <color rgb="00D7E2E6"/>
      </right>
      <top style="thin">
        <color rgb="00D7E2E6"/>
      </top>
      <bottom style="thin">
        <color rgb="00D7E2E6"/>
      </bottom>
    </border>
  </borders>
  <cellStyleXfs count="1">
    <xf numFmtId="0" fontId="0" fillId="0" borderId="0"/>
  </cellStyleXfs>
  <cellXfs count="25">
    <xf numFmtId="0" fontId="0" fillId="0" borderId="0" pivotButton="0" quotePrefix="0" xfId="0"/>
    <xf numFmtId="0" fontId="10" fillId="0" borderId="0" pivotButton="0" quotePrefix="0" xfId="0"/>
    <xf numFmtId="0" fontId="2" fillId="0" borderId="0" pivotButton="0" quotePrefix="0" xfId="0"/>
    <xf numFmtId="0" fontId="7" fillId="0" borderId="0" pivotButton="0" quotePrefix="0" xfId="0"/>
    <xf numFmtId="0" fontId="4" fillId="0" borderId="0" applyAlignment="1" pivotButton="0" quotePrefix="0" xfId="0">
      <alignment vertical="top" wrapText="1"/>
    </xf>
    <xf numFmtId="0" fontId="11" fillId="0" borderId="0" applyAlignment="1" pivotButton="0" quotePrefix="0" xfId="0">
      <alignment vertical="top" wrapText="1"/>
    </xf>
    <xf numFmtId="0" fontId="12" fillId="0" borderId="0" applyAlignment="1" pivotButton="0" quotePrefix="0" xfId="0">
      <alignment vertical="top" wrapText="1"/>
    </xf>
    <xf numFmtId="0" fontId="1" fillId="0" borderId="0" applyAlignment="1" pivotButton="0" quotePrefix="0" xfId="0">
      <alignment vertical="center"/>
    </xf>
    <xf numFmtId="0" fontId="3" fillId="0" borderId="0" pivotButton="0" quotePrefix="0" xfId="0"/>
    <xf numFmtId="0" fontId="4" fillId="0" borderId="1" pivotButton="0" quotePrefix="0" xfId="0"/>
    <xf numFmtId="0" fontId="3" fillId="0" borderId="0" applyAlignment="1" pivotButton="0" quotePrefix="0" xfId="0">
      <alignment horizontal="right"/>
    </xf>
    <xf numFmtId="0" fontId="5" fillId="2" borderId="1" pivotButton="0" quotePrefix="0" xfId="0"/>
    <xf numFmtId="0" fontId="6" fillId="3" borderId="1" applyAlignment="1" pivotButton="0" quotePrefix="0" xfId="0">
      <alignment horizontal="center" vertical="center" wrapText="1"/>
    </xf>
    <xf numFmtId="0" fontId="0" fillId="0" borderId="1" applyAlignment="1" pivotButton="0" quotePrefix="0" xfId="0">
      <alignment vertical="top"/>
    </xf>
    <xf numFmtId="0" fontId="0" fillId="0" borderId="1" applyAlignment="1" pivotButton="0" quotePrefix="0" xfId="0">
      <alignment vertical="top" wrapText="1"/>
    </xf>
    <xf numFmtId="164" fontId="0" fillId="0" borderId="1" applyAlignment="1" pivotButton="0" quotePrefix="0" xfId="0">
      <alignment vertical="top"/>
    </xf>
    <xf numFmtId="0" fontId="0" fillId="2" borderId="1" applyAlignment="1" pivotButton="0" quotePrefix="0" xfId="0">
      <alignment vertical="top"/>
    </xf>
    <xf numFmtId="0" fontId="0" fillId="2" borderId="1" applyAlignment="1" pivotButton="0" quotePrefix="0" xfId="0">
      <alignment vertical="top" wrapText="1"/>
    </xf>
    <xf numFmtId="0" fontId="1" fillId="0" borderId="0" pivotButton="0" quotePrefix="0" xfId="0"/>
    <xf numFmtId="0" fontId="8" fillId="0" borderId="1" pivotButton="0" quotePrefix="0" xfId="0"/>
    <xf numFmtId="0" fontId="9" fillId="2" borderId="1" applyAlignment="1" pivotButton="0" quotePrefix="0" xfId="0">
      <alignment horizontal="right"/>
    </xf>
    <xf numFmtId="0" fontId="0" fillId="0" borderId="1" pivotButton="0" quotePrefix="0" xfId="0"/>
    <xf numFmtId="0" fontId="0" fillId="2" borderId="1" pivotButton="0" quotePrefix="0" xfId="0"/>
    <xf numFmtId="9" fontId="9" fillId="2" borderId="1" applyAlignment="1" pivotButton="0" quotePrefix="0" xfId="0">
      <alignment horizontal="right"/>
    </xf>
    <xf numFmtId="165" fontId="9" fillId="2" borderId="1" applyAlignment="1" pivotButton="0" quotePrefix="0" xfId="0">
      <alignment horizontal="right"/>
    </xf>
  </cellXfs>
  <cellStyles count="1">
    <cellStyle name="Normal" xfId="0" builtinId="0" hidden="0"/>
  </cellStyles>
  <dxfs count="4">
    <dxf>
      <fill>
        <patternFill patternType="solid">
          <fgColor rgb="00FDE2DA"/>
        </patternFill>
      </fill>
    </dxf>
    <dxf>
      <fill>
        <patternFill patternType="solid">
          <fgColor rgb="00FFF1CC"/>
        </patternFill>
      </fill>
    </dxf>
    <dxf>
      <fill>
        <patternFill patternType="solid">
          <fgColor rgb="00DCF3E3"/>
        </patternFill>
      </fill>
    </dxf>
    <dxf>
      <fill>
        <patternFill patternType="solid">
          <fgColor rgb="00E3E8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drawing1.xml><?xml version="1.0" encoding="utf-8"?>
<wsDr xmlns="http://schemas.openxmlformats.org/drawingml/2006/spreadsheetDrawing">
  <oneCellAnchor>
    <from>
      <col>1</col>
      <colOff>0</colOff>
      <row>0</row>
      <rowOff>0</rowOff>
    </from>
    <ext cx="2190750" cy="5048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2190750" cy="5048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col>
      <colOff>0</colOff>
      <row>0</row>
      <rowOff>0</rowOff>
    </from>
    <ext cx="2190750" cy="5048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B3:C26"/>
  <sheetViews>
    <sheetView showGridLines="0" workbookViewId="0">
      <selection activeCell="A1" sqref="A1"/>
    </sheetView>
  </sheetViews>
  <sheetFormatPr baseColWidth="8" defaultRowHeight="15"/>
  <cols>
    <col width="3" customWidth="1" min="1" max="1"/>
    <col width="28" customWidth="1" min="2" max="2"/>
    <col width="92" customWidth="1" min="3" max="3"/>
  </cols>
  <sheetData>
    <row r="1" ht="52" customHeight="1"/>
    <row r="3">
      <c r="B3" s="1" t="inlineStr">
        <is>
          <t>JHSC Action Item Tracker</t>
        </is>
      </c>
    </row>
    <row r="4">
      <c r="B4" s="2" t="inlineStr">
        <is>
          <t>A free tool from Calgary Safety Consultants to go with our guide, How to Run a JHSC Meeting.</t>
        </is>
      </c>
    </row>
    <row r="6">
      <c r="B6" s="3" t="inlineStr">
        <is>
          <t>What the tracker is for</t>
        </is>
      </c>
    </row>
    <row r="7" ht="30" customHeight="1">
      <c r="B7" s="4" t="inlineStr">
        <is>
          <t>One list for the committee</t>
        </is>
      </c>
      <c r="C7" s="5" t="inlineStr">
        <is>
          <t>Keep every worker concern, action and formal recommendation in one place, so nothing raised at a JHSC meeting gets lost between meetings.</t>
        </is>
      </c>
    </row>
    <row r="8" ht="30" customHeight="1">
      <c r="B8" s="4" t="inlineStr">
        <is>
          <t>Follow-up and due diligence</t>
        </is>
      </c>
      <c r="C8" s="5" t="inlineStr">
        <is>
          <t>The tracker shows who owns each item, when it's due, when recommendations went to the employer and when the employer answered. That's the evidence an auditor or officer will ask to see.</t>
        </is>
      </c>
    </row>
    <row r="10">
      <c r="B10" s="3" t="inlineStr">
        <is>
          <t>How to use it</t>
        </is>
      </c>
    </row>
    <row r="11" ht="60" customHeight="1">
      <c r="B11" s="4" t="inlineStr">
        <is>
          <t>1. Set the response limit</t>
        </is>
      </c>
      <c r="C11" s="5" t="inlineStr">
        <is>
          <t>On the Tracker tab, enter your jurisdiction's employer response limit in cell C4. For example, 21 days in British Columbia, Ontario and Nova Scotia, or 30 days in Manitoba, Prince Edward Island, Newfoundland and Labrador and federally. Check the law that applies to you. Cell C5 sets how many days ahead you want a due-soon warning.</t>
        </is>
      </c>
    </row>
    <row r="12" ht="45" customHeight="1">
      <c r="B12" s="4" t="inlineStr">
        <is>
          <t>2. Log each item</t>
        </is>
      </c>
      <c r="C12" s="5" t="inlineStr">
        <is>
          <t>Add one row for each concern, action or recommendation: what it is, its source, whether it's an action the committee or a manager can complete or a formal recommendation to the employer, the area, and the date raised.</t>
        </is>
      </c>
    </row>
    <row r="13" ht="30" customHeight="1">
      <c r="B13" s="4" t="inlineStr">
        <is>
          <t>3. Assign an owner and a due date</t>
        </is>
      </c>
      <c r="C13" s="5" t="inlineStr">
        <is>
          <t>Every item needs a named owner and a due date. The Flags column warns you when either is missing.</t>
        </is>
      </c>
    </row>
    <row r="14" ht="30" customHeight="1">
      <c r="B14" s="4" t="inlineStr">
        <is>
          <t>4. Track recommendations</t>
        </is>
      </c>
      <c r="C14" s="5" t="inlineStr">
        <is>
          <t>For formal recommendations, enter the date you sent it to the employer, then the date and outcome of the employer's written response.</t>
        </is>
      </c>
    </row>
    <row r="15" ht="30" customHeight="1">
      <c r="B15" s="4" t="inlineStr">
        <is>
          <t>5. Update the status</t>
        </is>
      </c>
      <c r="C15" s="5" t="inlineStr">
        <is>
          <t>Choose Open, In progress, Done or Not proceeding, and enter the date closed when an item is finished.</t>
        </is>
      </c>
    </row>
    <row r="16" ht="30" customHeight="1">
      <c r="B16" s="4" t="inlineStr">
        <is>
          <t>6. Review it at every meeting</t>
        </is>
      </c>
      <c r="C16" s="5" t="inlineStr">
        <is>
          <t>Use the Tracker and Summary tabs for the outstanding action items on your agenda. Sort or filter by Tracking to see what's overdue.</t>
        </is>
      </c>
    </row>
    <row r="18">
      <c r="B18" s="3" t="inlineStr">
        <is>
          <t>Columns that calculate automatically (grey)</t>
        </is>
      </c>
    </row>
    <row r="19" ht="15" customHeight="1">
      <c r="B19" s="4" t="inlineStr">
        <is>
          <t>Days open</t>
        </is>
      </c>
      <c r="C19" s="5" t="inlineStr">
        <is>
          <t>Days from the date raised to the date closed, or to today if the item is still open.</t>
        </is>
      </c>
    </row>
    <row r="20" ht="30" customHeight="1">
      <c r="B20" s="4" t="inlineStr">
        <is>
          <t>Response days</t>
        </is>
      </c>
      <c r="C20" s="5" t="inlineStr">
        <is>
          <t>Days from the date a recommendation was sent to the employer's response, or to today if there's no response yet.</t>
        </is>
      </c>
    </row>
    <row r="21" ht="15" customHeight="1">
      <c r="B21" s="4" t="inlineStr">
        <is>
          <t>Closed on time</t>
        </is>
      </c>
      <c r="C21" s="5" t="inlineStr">
        <is>
          <t>Yes if the item was closed on or before its due date.</t>
        </is>
      </c>
    </row>
    <row r="22" ht="15" customHeight="1">
      <c r="B22" s="4" t="inlineStr">
        <is>
          <t>Due in (days)</t>
        </is>
      </c>
      <c r="C22" s="5" t="inlineStr">
        <is>
          <t>Days left until the due date for open items. A negative number means it's past due.</t>
        </is>
      </c>
    </row>
    <row r="23" ht="30" customHeight="1">
      <c r="B23" s="4" t="inlineStr">
        <is>
          <t>Flags</t>
        </is>
      </c>
      <c r="C23" s="5" t="inlineStr">
        <is>
          <t>Missing owner or due date, past due, due soon, recommendation not sent, awaiting response, response due soon, response overdue, or a done item with no date closed.</t>
        </is>
      </c>
    </row>
    <row r="24" ht="30" customHeight="1">
      <c r="B24" s="4" t="inlineStr">
        <is>
          <t>Tracking</t>
        </is>
      </c>
      <c r="C24" s="5" t="inlineStr">
        <is>
          <t>Overdue, Due soon, Needs owner or date, On track or Closed. The Summary tab totals these and breaks items down by source and status.</t>
        </is>
      </c>
    </row>
    <row r="26" ht="30" customHeight="1">
      <c r="B26" s="6" t="inlineStr">
        <is>
          <t>General information, not legal advice. Committee requirements, including employer response deadlines, differ between provinces, territories and federally regulated workplaces, so confirm the requirements that apply to you. calgarysafetyconsultants.ca | 1-888-231-0358</t>
        </is>
      </c>
    </row>
  </sheetData>
  <mergeCells count="1">
    <mergeCell ref="B26:C26"/>
  </mergeCell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T307"/>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40" customWidth="1" min="2" max="2"/>
    <col width="20" customWidth="1" min="3" max="3"/>
    <col width="15" customWidth="1" min="4" max="4"/>
    <col width="18" customWidth="1" min="5" max="5"/>
    <col width="12" customWidth="1" min="6" max="6"/>
    <col width="18" customWidth="1" min="7" max="7"/>
    <col width="12" customWidth="1" min="8" max="8"/>
    <col width="13" customWidth="1" min="9" max="9"/>
    <col width="14" customWidth="1" min="10" max="10"/>
    <col width="15" customWidth="1" min="11" max="11"/>
    <col width="12" customWidth="1" min="12" max="12"/>
    <col width="13" customWidth="1" min="13" max="13"/>
    <col width="30" customWidth="1" min="14" max="14"/>
    <col width="9" customWidth="1" min="15" max="15"/>
    <col width="10" customWidth="1" min="16" max="16"/>
    <col width="10" customWidth="1" min="17" max="17"/>
    <col width="9" customWidth="1" min="18" max="18"/>
    <col width="36" customWidth="1" min="19" max="19"/>
    <col width="15" customWidth="1" min="20" max="20"/>
  </cols>
  <sheetData>
    <row r="1" ht="52" customHeight="1">
      <c r="D1" s="7" t="inlineStr">
        <is>
          <t>JHSC Action Item Tracker</t>
        </is>
      </c>
    </row>
    <row r="2">
      <c r="D2" s="2" t="inlineStr">
        <is>
          <t>One row per concern, action or recommendation. Fill in the white cells; the grey columns calculate automatically from today's date.</t>
        </is>
      </c>
    </row>
    <row r="4">
      <c r="A4" s="8" t="inlineStr">
        <is>
          <t>Employer response limit (days)</t>
        </is>
      </c>
      <c r="C4" s="9" t="n">
        <v>30</v>
      </c>
      <c r="E4" s="10" t="inlineStr">
        <is>
          <t>Open items</t>
        </is>
      </c>
      <c r="F4" s="11">
        <f>COUNTIFS($B$8:$B$307,"&lt;&gt;",$M$8:$M$307,"&lt;&gt;Done",$M$8:$M$307,"&lt;&gt;Not proceeding")</f>
        <v/>
      </c>
      <c r="G4" s="10" t="inlineStr">
        <is>
          <t>Overdue</t>
        </is>
      </c>
      <c r="H4" s="11">
        <f>COUNTIF($T$8:$T$307,"Overdue")</f>
        <v/>
      </c>
      <c r="J4" s="10" t="inlineStr">
        <is>
          <t>Late responses</t>
        </is>
      </c>
      <c r="K4" s="11">
        <f>COUNTIF($S$8:$S$307,"*Response overdue*")</f>
        <v/>
      </c>
    </row>
    <row r="5">
      <c r="A5" s="8" t="inlineStr">
        <is>
          <t>Due-soon window (days)</t>
        </is>
      </c>
      <c r="C5" s="9" t="n">
        <v>7</v>
      </c>
    </row>
    <row r="7" ht="34" customHeight="1">
      <c r="A7" s="12" t="inlineStr">
        <is>
          <t>No.</t>
        </is>
      </c>
      <c r="B7" s="12" t="inlineStr">
        <is>
          <t>Concern, action or recommendation</t>
        </is>
      </c>
      <c r="C7" s="12" t="inlineStr">
        <is>
          <t>Source</t>
        </is>
      </c>
      <c r="D7" s="12" t="inlineStr">
        <is>
          <t>Type</t>
        </is>
      </c>
      <c r="E7" s="12" t="inlineStr">
        <is>
          <t>Area or location</t>
        </is>
      </c>
      <c r="F7" s="12" t="inlineStr">
        <is>
          <t>Date raised</t>
        </is>
      </c>
      <c r="G7" s="12" t="inlineStr">
        <is>
          <t>Owner</t>
        </is>
      </c>
      <c r="H7" s="12" t="inlineStr">
        <is>
          <t>Due date</t>
        </is>
      </c>
      <c r="I7" s="12" t="inlineStr">
        <is>
          <t>Sent to employer</t>
        </is>
      </c>
      <c r="J7" s="12" t="inlineStr">
        <is>
          <t>Employer response date</t>
        </is>
      </c>
      <c r="K7" s="12" t="inlineStr">
        <is>
          <t>Employer response</t>
        </is>
      </c>
      <c r="L7" s="12" t="inlineStr">
        <is>
          <t>Date closed</t>
        </is>
      </c>
      <c r="M7" s="12" t="inlineStr">
        <is>
          <t>Status</t>
        </is>
      </c>
      <c r="N7" s="12" t="inlineStr">
        <is>
          <t>Notes</t>
        </is>
      </c>
      <c r="O7" s="12" t="inlineStr">
        <is>
          <t>Days open</t>
        </is>
      </c>
      <c r="P7" s="12" t="inlineStr">
        <is>
          <t>Response days</t>
        </is>
      </c>
      <c r="Q7" s="12" t="inlineStr">
        <is>
          <t>Closed on time</t>
        </is>
      </c>
      <c r="R7" s="12" t="inlineStr">
        <is>
          <t>Due in (days)</t>
        </is>
      </c>
      <c r="S7" s="12" t="inlineStr">
        <is>
          <t>Flags</t>
        </is>
      </c>
      <c r="T7" s="12" t="inlineStr">
        <is>
          <t>Tracking</t>
        </is>
      </c>
    </row>
    <row r="8">
      <c r="A8" s="13">
        <f>IF($B8="","",ROW()-7)</f>
        <v/>
      </c>
      <c r="B8" s="14" t="n"/>
      <c r="C8" s="13" t="n"/>
      <c r="D8" s="13" t="n"/>
      <c r="E8" s="14" t="n"/>
      <c r="F8" s="15" t="n"/>
      <c r="G8" s="13" t="n"/>
      <c r="H8" s="15" t="n"/>
      <c r="I8" s="15" t="n"/>
      <c r="J8" s="15" t="n"/>
      <c r="K8" s="13" t="n"/>
      <c r="L8" s="15" t="n"/>
      <c r="M8" s="13" t="n"/>
      <c r="N8" s="14" t="n"/>
      <c r="O8" s="16">
        <f>IF(OR($B8="",$F8=""),"",IF($L8&lt;&gt;"",$L8-$F8,TODAY()-$F8))</f>
        <v/>
      </c>
      <c r="P8" s="16">
        <f>IF($I8="","",IF($J8&lt;&gt;"",$J8-$I8,TODAY()-$I8))</f>
        <v/>
      </c>
      <c r="Q8" s="16">
        <f>IF(OR($L8="",$H8=""),"",IF($L8&lt;=$H8,"Yes","No"))</f>
        <v/>
      </c>
      <c r="R8" s="16">
        <f>IF(OR($B8="",$H8="",OR($M8="Done",$M8="Not proceeding")),"",$H8-TODAY())</f>
        <v/>
      </c>
      <c r="S8" s="17">
        <f>IF($B8="","",TRIM(IF(OR($M8="Done",$M8="Not proceeding"),"",IF($G8="","No owner. ","")&amp;IF($H8="","No due date. ",IF($H8&lt;TODAY(),"Past due date. ",IF($H8-TODAY()&lt;=$C$5,"Due soon. ",""))))&amp;IF(AND($D8="Recommendation",$I8=""),"Recommendation not sent. ","")&amp;IF(AND($I8&lt;&gt;"",$J8=""),IF(TODAY()-$I8&gt;$C$4,"Response overdue. ",IF($I8+$C$4-TODAY()&lt;=$C$5,"Response due soon. ","Awaiting response. ")),"")&amp;IF(AND($M8="Done",$L8=""),"Add date closed. ","")))</f>
        <v/>
      </c>
      <c r="T8" s="16">
        <f>IF($B8="","",IF(OR($M8="Done",$M8="Not proceeding"),"Closed",IF(OR(ISNUMBER(SEARCH("Past due",$S8)),ISNUMBER(SEARCH("Response overdue",$S8))),"Overdue",IF(ISNUMBER(SEARCH("soon",$S8)),"Due soon",IF(OR($G8="",$H8=""),"Needs owner or date","On track")))))</f>
        <v/>
      </c>
    </row>
    <row r="9">
      <c r="A9" s="13">
        <f>IF($B9="","",ROW()-7)</f>
        <v/>
      </c>
      <c r="B9" s="14" t="n"/>
      <c r="C9" s="13" t="n"/>
      <c r="D9" s="13" t="n"/>
      <c r="E9" s="14" t="n"/>
      <c r="F9" s="15" t="n"/>
      <c r="G9" s="13" t="n"/>
      <c r="H9" s="15" t="n"/>
      <c r="I9" s="15" t="n"/>
      <c r="J9" s="15" t="n"/>
      <c r="K9" s="13" t="n"/>
      <c r="L9" s="15" t="n"/>
      <c r="M9" s="13" t="n"/>
      <c r="N9" s="14" t="n"/>
      <c r="O9" s="16">
        <f>IF(OR($B9="",$F9=""),"",IF($L9&lt;&gt;"",$L9-$F9,TODAY()-$F9))</f>
        <v/>
      </c>
      <c r="P9" s="16">
        <f>IF($I9="","",IF($J9&lt;&gt;"",$J9-$I9,TODAY()-$I9))</f>
        <v/>
      </c>
      <c r="Q9" s="16">
        <f>IF(OR($L9="",$H9=""),"",IF($L9&lt;=$H9,"Yes","No"))</f>
        <v/>
      </c>
      <c r="R9" s="16">
        <f>IF(OR($B9="",$H9="",OR($M9="Done",$M9="Not proceeding")),"",$H9-TODAY())</f>
        <v/>
      </c>
      <c r="S9" s="17">
        <f>IF($B9="","",TRIM(IF(OR($M9="Done",$M9="Not proceeding"),"",IF($G9="","No owner. ","")&amp;IF($H9="","No due date. ",IF($H9&lt;TODAY(),"Past due date. ",IF($H9-TODAY()&lt;=$C$5,"Due soon. ",""))))&amp;IF(AND($D9="Recommendation",$I9=""),"Recommendation not sent. ","")&amp;IF(AND($I9&lt;&gt;"",$J9=""),IF(TODAY()-$I9&gt;$C$4,"Response overdue. ",IF($I9+$C$4-TODAY()&lt;=$C$5,"Response due soon. ","Awaiting response. ")),"")&amp;IF(AND($M9="Done",$L9=""),"Add date closed. ","")))</f>
        <v/>
      </c>
      <c r="T9" s="16">
        <f>IF($B9="","",IF(OR($M9="Done",$M9="Not proceeding"),"Closed",IF(OR(ISNUMBER(SEARCH("Past due",$S9)),ISNUMBER(SEARCH("Response overdue",$S9))),"Overdue",IF(ISNUMBER(SEARCH("soon",$S9)),"Due soon",IF(OR($G9="",$H9=""),"Needs owner or date","On track")))))</f>
        <v/>
      </c>
    </row>
    <row r="10">
      <c r="A10" s="13">
        <f>IF($B10="","",ROW()-7)</f>
        <v/>
      </c>
      <c r="B10" s="14" t="n"/>
      <c r="C10" s="13" t="n"/>
      <c r="D10" s="13" t="n"/>
      <c r="E10" s="14" t="n"/>
      <c r="F10" s="15" t="n"/>
      <c r="G10" s="13" t="n"/>
      <c r="H10" s="15" t="n"/>
      <c r="I10" s="15" t="n"/>
      <c r="J10" s="15" t="n"/>
      <c r="K10" s="13" t="n"/>
      <c r="L10" s="15" t="n"/>
      <c r="M10" s="13" t="n"/>
      <c r="N10" s="14" t="n"/>
      <c r="O10" s="16">
        <f>IF(OR($B10="",$F10=""),"",IF($L10&lt;&gt;"",$L10-$F10,TODAY()-$F10))</f>
        <v/>
      </c>
      <c r="P10" s="16">
        <f>IF($I10="","",IF($J10&lt;&gt;"",$J10-$I10,TODAY()-$I10))</f>
        <v/>
      </c>
      <c r="Q10" s="16">
        <f>IF(OR($L10="",$H10=""),"",IF($L10&lt;=$H10,"Yes","No"))</f>
        <v/>
      </c>
      <c r="R10" s="16">
        <f>IF(OR($B10="",$H10="",OR($M10="Done",$M10="Not proceeding")),"",$H10-TODAY())</f>
        <v/>
      </c>
      <c r="S10" s="17">
        <f>IF($B10="","",TRIM(IF(OR($M10="Done",$M10="Not proceeding"),"",IF($G10="","No owner. ","")&amp;IF($H10="","No due date. ",IF($H10&lt;TODAY(),"Past due date. ",IF($H10-TODAY()&lt;=$C$5,"Due soon. ",""))))&amp;IF(AND($D10="Recommendation",$I10=""),"Recommendation not sent. ","")&amp;IF(AND($I10&lt;&gt;"",$J10=""),IF(TODAY()-$I10&gt;$C$4,"Response overdue. ",IF($I10+$C$4-TODAY()&lt;=$C$5,"Response due soon. ","Awaiting response. ")),"")&amp;IF(AND($M10="Done",$L10=""),"Add date closed. ","")))</f>
        <v/>
      </c>
      <c r="T10" s="16">
        <f>IF($B10="","",IF(OR($M10="Done",$M10="Not proceeding"),"Closed",IF(OR(ISNUMBER(SEARCH("Past due",$S10)),ISNUMBER(SEARCH("Response overdue",$S10))),"Overdue",IF(ISNUMBER(SEARCH("soon",$S10)),"Due soon",IF(OR($G10="",$H10=""),"Needs owner or date","On track")))))</f>
        <v/>
      </c>
    </row>
    <row r="11">
      <c r="A11" s="13">
        <f>IF($B11="","",ROW()-7)</f>
        <v/>
      </c>
      <c r="B11" s="14" t="n"/>
      <c r="C11" s="13" t="n"/>
      <c r="D11" s="13" t="n"/>
      <c r="E11" s="14" t="n"/>
      <c r="F11" s="15" t="n"/>
      <c r="G11" s="13" t="n"/>
      <c r="H11" s="15" t="n"/>
      <c r="I11" s="15" t="n"/>
      <c r="J11" s="15" t="n"/>
      <c r="K11" s="13" t="n"/>
      <c r="L11" s="15" t="n"/>
      <c r="M11" s="13" t="n"/>
      <c r="N11" s="14" t="n"/>
      <c r="O11" s="16">
        <f>IF(OR($B11="",$F11=""),"",IF($L11&lt;&gt;"",$L11-$F11,TODAY()-$F11))</f>
        <v/>
      </c>
      <c r="P11" s="16">
        <f>IF($I11="","",IF($J11&lt;&gt;"",$J11-$I11,TODAY()-$I11))</f>
        <v/>
      </c>
      <c r="Q11" s="16">
        <f>IF(OR($L11="",$H11=""),"",IF($L11&lt;=$H11,"Yes","No"))</f>
        <v/>
      </c>
      <c r="R11" s="16">
        <f>IF(OR($B11="",$H11="",OR($M11="Done",$M11="Not proceeding")),"",$H11-TODAY())</f>
        <v/>
      </c>
      <c r="S11" s="17">
        <f>IF($B11="","",TRIM(IF(OR($M11="Done",$M11="Not proceeding"),"",IF($G11="","No owner. ","")&amp;IF($H11="","No due date. ",IF($H11&lt;TODAY(),"Past due date. ",IF($H11-TODAY()&lt;=$C$5,"Due soon. ",""))))&amp;IF(AND($D11="Recommendation",$I11=""),"Recommendation not sent. ","")&amp;IF(AND($I11&lt;&gt;"",$J11=""),IF(TODAY()-$I11&gt;$C$4,"Response overdue. ",IF($I11+$C$4-TODAY()&lt;=$C$5,"Response due soon. ","Awaiting response. ")),"")&amp;IF(AND($M11="Done",$L11=""),"Add date closed. ","")))</f>
        <v/>
      </c>
      <c r="T11" s="16">
        <f>IF($B11="","",IF(OR($M11="Done",$M11="Not proceeding"),"Closed",IF(OR(ISNUMBER(SEARCH("Past due",$S11)),ISNUMBER(SEARCH("Response overdue",$S11))),"Overdue",IF(ISNUMBER(SEARCH("soon",$S11)),"Due soon",IF(OR($G11="",$H11=""),"Needs owner or date","On track")))))</f>
        <v/>
      </c>
    </row>
    <row r="12">
      <c r="A12" s="13">
        <f>IF($B12="","",ROW()-7)</f>
        <v/>
      </c>
      <c r="B12" s="14" t="n"/>
      <c r="C12" s="13" t="n"/>
      <c r="D12" s="13" t="n"/>
      <c r="E12" s="14" t="n"/>
      <c r="F12" s="15" t="n"/>
      <c r="G12" s="13" t="n"/>
      <c r="H12" s="15" t="n"/>
      <c r="I12" s="15" t="n"/>
      <c r="J12" s="15" t="n"/>
      <c r="K12" s="13" t="n"/>
      <c r="L12" s="15" t="n"/>
      <c r="M12" s="13" t="n"/>
      <c r="N12" s="14" t="n"/>
      <c r="O12" s="16">
        <f>IF(OR($B12="",$F12=""),"",IF($L12&lt;&gt;"",$L12-$F12,TODAY()-$F12))</f>
        <v/>
      </c>
      <c r="P12" s="16">
        <f>IF($I12="","",IF($J12&lt;&gt;"",$J12-$I12,TODAY()-$I12))</f>
        <v/>
      </c>
      <c r="Q12" s="16">
        <f>IF(OR($L12="",$H12=""),"",IF($L12&lt;=$H12,"Yes","No"))</f>
        <v/>
      </c>
      <c r="R12" s="16">
        <f>IF(OR($B12="",$H12="",OR($M12="Done",$M12="Not proceeding")),"",$H12-TODAY())</f>
        <v/>
      </c>
      <c r="S12" s="17">
        <f>IF($B12="","",TRIM(IF(OR($M12="Done",$M12="Not proceeding"),"",IF($G12="","No owner. ","")&amp;IF($H12="","No due date. ",IF($H12&lt;TODAY(),"Past due date. ",IF($H12-TODAY()&lt;=$C$5,"Due soon. ",""))))&amp;IF(AND($D12="Recommendation",$I12=""),"Recommendation not sent. ","")&amp;IF(AND($I12&lt;&gt;"",$J12=""),IF(TODAY()-$I12&gt;$C$4,"Response overdue. ",IF($I12+$C$4-TODAY()&lt;=$C$5,"Response due soon. ","Awaiting response. ")),"")&amp;IF(AND($M12="Done",$L12=""),"Add date closed. ","")))</f>
        <v/>
      </c>
      <c r="T12" s="16">
        <f>IF($B12="","",IF(OR($M12="Done",$M12="Not proceeding"),"Closed",IF(OR(ISNUMBER(SEARCH("Past due",$S12)),ISNUMBER(SEARCH("Response overdue",$S12))),"Overdue",IF(ISNUMBER(SEARCH("soon",$S12)),"Due soon",IF(OR($G12="",$H12=""),"Needs owner or date","On track")))))</f>
        <v/>
      </c>
    </row>
    <row r="13">
      <c r="A13" s="13">
        <f>IF($B13="","",ROW()-7)</f>
        <v/>
      </c>
      <c r="B13" s="14" t="n"/>
      <c r="C13" s="13" t="n"/>
      <c r="D13" s="13" t="n"/>
      <c r="E13" s="14" t="n"/>
      <c r="F13" s="15" t="n"/>
      <c r="G13" s="13" t="n"/>
      <c r="H13" s="15" t="n"/>
      <c r="I13" s="15" t="n"/>
      <c r="J13" s="15" t="n"/>
      <c r="K13" s="13" t="n"/>
      <c r="L13" s="15" t="n"/>
      <c r="M13" s="13" t="n"/>
      <c r="N13" s="14" t="n"/>
      <c r="O13" s="16">
        <f>IF(OR($B13="",$F13=""),"",IF($L13&lt;&gt;"",$L13-$F13,TODAY()-$F13))</f>
        <v/>
      </c>
      <c r="P13" s="16">
        <f>IF($I13="","",IF($J13&lt;&gt;"",$J13-$I13,TODAY()-$I13))</f>
        <v/>
      </c>
      <c r="Q13" s="16">
        <f>IF(OR($L13="",$H13=""),"",IF($L13&lt;=$H13,"Yes","No"))</f>
        <v/>
      </c>
      <c r="R13" s="16">
        <f>IF(OR($B13="",$H13="",OR($M13="Done",$M13="Not proceeding")),"",$H13-TODAY())</f>
        <v/>
      </c>
      <c r="S13" s="17">
        <f>IF($B13="","",TRIM(IF(OR($M13="Done",$M13="Not proceeding"),"",IF($G13="","No owner. ","")&amp;IF($H13="","No due date. ",IF($H13&lt;TODAY(),"Past due date. ",IF($H13-TODAY()&lt;=$C$5,"Due soon. ",""))))&amp;IF(AND($D13="Recommendation",$I13=""),"Recommendation not sent. ","")&amp;IF(AND($I13&lt;&gt;"",$J13=""),IF(TODAY()-$I13&gt;$C$4,"Response overdue. ",IF($I13+$C$4-TODAY()&lt;=$C$5,"Response due soon. ","Awaiting response. ")),"")&amp;IF(AND($M13="Done",$L13=""),"Add date closed. ","")))</f>
        <v/>
      </c>
      <c r="T13" s="16">
        <f>IF($B13="","",IF(OR($M13="Done",$M13="Not proceeding"),"Closed",IF(OR(ISNUMBER(SEARCH("Past due",$S13)),ISNUMBER(SEARCH("Response overdue",$S13))),"Overdue",IF(ISNUMBER(SEARCH("soon",$S13)),"Due soon",IF(OR($G13="",$H13=""),"Needs owner or date","On track")))))</f>
        <v/>
      </c>
    </row>
    <row r="14">
      <c r="A14" s="13">
        <f>IF($B14="","",ROW()-7)</f>
        <v/>
      </c>
      <c r="B14" s="14" t="n"/>
      <c r="C14" s="13" t="n"/>
      <c r="D14" s="13" t="n"/>
      <c r="E14" s="14" t="n"/>
      <c r="F14" s="15" t="n"/>
      <c r="G14" s="13" t="n"/>
      <c r="H14" s="15" t="n"/>
      <c r="I14" s="15" t="n"/>
      <c r="J14" s="15" t="n"/>
      <c r="K14" s="13" t="n"/>
      <c r="L14" s="15" t="n"/>
      <c r="M14" s="13" t="n"/>
      <c r="N14" s="14" t="n"/>
      <c r="O14" s="16">
        <f>IF(OR($B14="",$F14=""),"",IF($L14&lt;&gt;"",$L14-$F14,TODAY()-$F14))</f>
        <v/>
      </c>
      <c r="P14" s="16">
        <f>IF($I14="","",IF($J14&lt;&gt;"",$J14-$I14,TODAY()-$I14))</f>
        <v/>
      </c>
      <c r="Q14" s="16">
        <f>IF(OR($L14="",$H14=""),"",IF($L14&lt;=$H14,"Yes","No"))</f>
        <v/>
      </c>
      <c r="R14" s="16">
        <f>IF(OR($B14="",$H14="",OR($M14="Done",$M14="Not proceeding")),"",$H14-TODAY())</f>
        <v/>
      </c>
      <c r="S14" s="17">
        <f>IF($B14="","",TRIM(IF(OR($M14="Done",$M14="Not proceeding"),"",IF($G14="","No owner. ","")&amp;IF($H14="","No due date. ",IF($H14&lt;TODAY(),"Past due date. ",IF($H14-TODAY()&lt;=$C$5,"Due soon. ",""))))&amp;IF(AND($D14="Recommendation",$I14=""),"Recommendation not sent. ","")&amp;IF(AND($I14&lt;&gt;"",$J14=""),IF(TODAY()-$I14&gt;$C$4,"Response overdue. ",IF($I14+$C$4-TODAY()&lt;=$C$5,"Response due soon. ","Awaiting response. ")),"")&amp;IF(AND($M14="Done",$L14=""),"Add date closed. ","")))</f>
        <v/>
      </c>
      <c r="T14" s="16">
        <f>IF($B14="","",IF(OR($M14="Done",$M14="Not proceeding"),"Closed",IF(OR(ISNUMBER(SEARCH("Past due",$S14)),ISNUMBER(SEARCH("Response overdue",$S14))),"Overdue",IF(ISNUMBER(SEARCH("soon",$S14)),"Due soon",IF(OR($G14="",$H14=""),"Needs owner or date","On track")))))</f>
        <v/>
      </c>
    </row>
    <row r="15">
      <c r="A15" s="13">
        <f>IF($B15="","",ROW()-7)</f>
        <v/>
      </c>
      <c r="B15" s="14" t="n"/>
      <c r="C15" s="13" t="n"/>
      <c r="D15" s="13" t="n"/>
      <c r="E15" s="14" t="n"/>
      <c r="F15" s="15" t="n"/>
      <c r="G15" s="13" t="n"/>
      <c r="H15" s="15" t="n"/>
      <c r="I15" s="15" t="n"/>
      <c r="J15" s="15" t="n"/>
      <c r="K15" s="13" t="n"/>
      <c r="L15" s="15" t="n"/>
      <c r="M15" s="13" t="n"/>
      <c r="N15" s="14" t="n"/>
      <c r="O15" s="16">
        <f>IF(OR($B15="",$F15=""),"",IF($L15&lt;&gt;"",$L15-$F15,TODAY()-$F15))</f>
        <v/>
      </c>
      <c r="P15" s="16">
        <f>IF($I15="","",IF($J15&lt;&gt;"",$J15-$I15,TODAY()-$I15))</f>
        <v/>
      </c>
      <c r="Q15" s="16">
        <f>IF(OR($L15="",$H15=""),"",IF($L15&lt;=$H15,"Yes","No"))</f>
        <v/>
      </c>
      <c r="R15" s="16">
        <f>IF(OR($B15="",$H15="",OR($M15="Done",$M15="Not proceeding")),"",$H15-TODAY())</f>
        <v/>
      </c>
      <c r="S15" s="17">
        <f>IF($B15="","",TRIM(IF(OR($M15="Done",$M15="Not proceeding"),"",IF($G15="","No owner. ","")&amp;IF($H15="","No due date. ",IF($H15&lt;TODAY(),"Past due date. ",IF($H15-TODAY()&lt;=$C$5,"Due soon. ",""))))&amp;IF(AND($D15="Recommendation",$I15=""),"Recommendation not sent. ","")&amp;IF(AND($I15&lt;&gt;"",$J15=""),IF(TODAY()-$I15&gt;$C$4,"Response overdue. ",IF($I15+$C$4-TODAY()&lt;=$C$5,"Response due soon. ","Awaiting response. ")),"")&amp;IF(AND($M15="Done",$L15=""),"Add date closed. ","")))</f>
        <v/>
      </c>
      <c r="T15" s="16">
        <f>IF($B15="","",IF(OR($M15="Done",$M15="Not proceeding"),"Closed",IF(OR(ISNUMBER(SEARCH("Past due",$S15)),ISNUMBER(SEARCH("Response overdue",$S15))),"Overdue",IF(ISNUMBER(SEARCH("soon",$S15)),"Due soon",IF(OR($G15="",$H15=""),"Needs owner or date","On track")))))</f>
        <v/>
      </c>
    </row>
    <row r="16">
      <c r="A16" s="13">
        <f>IF($B16="","",ROW()-7)</f>
        <v/>
      </c>
      <c r="B16" s="14" t="n"/>
      <c r="C16" s="13" t="n"/>
      <c r="D16" s="13" t="n"/>
      <c r="E16" s="14" t="n"/>
      <c r="F16" s="15" t="n"/>
      <c r="G16" s="13" t="n"/>
      <c r="H16" s="15" t="n"/>
      <c r="I16" s="15" t="n"/>
      <c r="J16" s="15" t="n"/>
      <c r="K16" s="13" t="n"/>
      <c r="L16" s="15" t="n"/>
      <c r="M16" s="13" t="n"/>
      <c r="N16" s="14" t="n"/>
      <c r="O16" s="16">
        <f>IF(OR($B16="",$F16=""),"",IF($L16&lt;&gt;"",$L16-$F16,TODAY()-$F16))</f>
        <v/>
      </c>
      <c r="P16" s="16">
        <f>IF($I16="","",IF($J16&lt;&gt;"",$J16-$I16,TODAY()-$I16))</f>
        <v/>
      </c>
      <c r="Q16" s="16">
        <f>IF(OR($L16="",$H16=""),"",IF($L16&lt;=$H16,"Yes","No"))</f>
        <v/>
      </c>
      <c r="R16" s="16">
        <f>IF(OR($B16="",$H16="",OR($M16="Done",$M16="Not proceeding")),"",$H16-TODAY())</f>
        <v/>
      </c>
      <c r="S16" s="17">
        <f>IF($B16="","",TRIM(IF(OR($M16="Done",$M16="Not proceeding"),"",IF($G16="","No owner. ","")&amp;IF($H16="","No due date. ",IF($H16&lt;TODAY(),"Past due date. ",IF($H16-TODAY()&lt;=$C$5,"Due soon. ",""))))&amp;IF(AND($D16="Recommendation",$I16=""),"Recommendation not sent. ","")&amp;IF(AND($I16&lt;&gt;"",$J16=""),IF(TODAY()-$I16&gt;$C$4,"Response overdue. ",IF($I16+$C$4-TODAY()&lt;=$C$5,"Response due soon. ","Awaiting response. ")),"")&amp;IF(AND($M16="Done",$L16=""),"Add date closed. ","")))</f>
        <v/>
      </c>
      <c r="T16" s="16">
        <f>IF($B16="","",IF(OR($M16="Done",$M16="Not proceeding"),"Closed",IF(OR(ISNUMBER(SEARCH("Past due",$S16)),ISNUMBER(SEARCH("Response overdue",$S16))),"Overdue",IF(ISNUMBER(SEARCH("soon",$S16)),"Due soon",IF(OR($G16="",$H16=""),"Needs owner or date","On track")))))</f>
        <v/>
      </c>
    </row>
    <row r="17">
      <c r="A17" s="13">
        <f>IF($B17="","",ROW()-7)</f>
        <v/>
      </c>
      <c r="B17" s="14" t="n"/>
      <c r="C17" s="13" t="n"/>
      <c r="D17" s="13" t="n"/>
      <c r="E17" s="14" t="n"/>
      <c r="F17" s="15" t="n"/>
      <c r="G17" s="13" t="n"/>
      <c r="H17" s="15" t="n"/>
      <c r="I17" s="15" t="n"/>
      <c r="J17" s="15" t="n"/>
      <c r="K17" s="13" t="n"/>
      <c r="L17" s="15" t="n"/>
      <c r="M17" s="13" t="n"/>
      <c r="N17" s="14" t="n"/>
      <c r="O17" s="16">
        <f>IF(OR($B17="",$F17=""),"",IF($L17&lt;&gt;"",$L17-$F17,TODAY()-$F17))</f>
        <v/>
      </c>
      <c r="P17" s="16">
        <f>IF($I17="","",IF($J17&lt;&gt;"",$J17-$I17,TODAY()-$I17))</f>
        <v/>
      </c>
      <c r="Q17" s="16">
        <f>IF(OR($L17="",$H17=""),"",IF($L17&lt;=$H17,"Yes","No"))</f>
        <v/>
      </c>
      <c r="R17" s="16">
        <f>IF(OR($B17="",$H17="",OR($M17="Done",$M17="Not proceeding")),"",$H17-TODAY())</f>
        <v/>
      </c>
      <c r="S17" s="17">
        <f>IF($B17="","",TRIM(IF(OR($M17="Done",$M17="Not proceeding"),"",IF($G17="","No owner. ","")&amp;IF($H17="","No due date. ",IF($H17&lt;TODAY(),"Past due date. ",IF($H17-TODAY()&lt;=$C$5,"Due soon. ",""))))&amp;IF(AND($D17="Recommendation",$I17=""),"Recommendation not sent. ","")&amp;IF(AND($I17&lt;&gt;"",$J17=""),IF(TODAY()-$I17&gt;$C$4,"Response overdue. ",IF($I17+$C$4-TODAY()&lt;=$C$5,"Response due soon. ","Awaiting response. ")),"")&amp;IF(AND($M17="Done",$L17=""),"Add date closed. ","")))</f>
        <v/>
      </c>
      <c r="T17" s="16">
        <f>IF($B17="","",IF(OR($M17="Done",$M17="Not proceeding"),"Closed",IF(OR(ISNUMBER(SEARCH("Past due",$S17)),ISNUMBER(SEARCH("Response overdue",$S17))),"Overdue",IF(ISNUMBER(SEARCH("soon",$S17)),"Due soon",IF(OR($G17="",$H17=""),"Needs owner or date","On track")))))</f>
        <v/>
      </c>
    </row>
    <row r="18">
      <c r="A18" s="13">
        <f>IF($B18="","",ROW()-7)</f>
        <v/>
      </c>
      <c r="B18" s="14" t="n"/>
      <c r="C18" s="13" t="n"/>
      <c r="D18" s="13" t="n"/>
      <c r="E18" s="14" t="n"/>
      <c r="F18" s="15" t="n"/>
      <c r="G18" s="13" t="n"/>
      <c r="H18" s="15" t="n"/>
      <c r="I18" s="15" t="n"/>
      <c r="J18" s="15" t="n"/>
      <c r="K18" s="13" t="n"/>
      <c r="L18" s="15" t="n"/>
      <c r="M18" s="13" t="n"/>
      <c r="N18" s="14" t="n"/>
      <c r="O18" s="16">
        <f>IF(OR($B18="",$F18=""),"",IF($L18&lt;&gt;"",$L18-$F18,TODAY()-$F18))</f>
        <v/>
      </c>
      <c r="P18" s="16">
        <f>IF($I18="","",IF($J18&lt;&gt;"",$J18-$I18,TODAY()-$I18))</f>
        <v/>
      </c>
      <c r="Q18" s="16">
        <f>IF(OR($L18="",$H18=""),"",IF($L18&lt;=$H18,"Yes","No"))</f>
        <v/>
      </c>
      <c r="R18" s="16">
        <f>IF(OR($B18="",$H18="",OR($M18="Done",$M18="Not proceeding")),"",$H18-TODAY())</f>
        <v/>
      </c>
      <c r="S18" s="17">
        <f>IF($B18="","",TRIM(IF(OR($M18="Done",$M18="Not proceeding"),"",IF($G18="","No owner. ","")&amp;IF($H18="","No due date. ",IF($H18&lt;TODAY(),"Past due date. ",IF($H18-TODAY()&lt;=$C$5,"Due soon. ",""))))&amp;IF(AND($D18="Recommendation",$I18=""),"Recommendation not sent. ","")&amp;IF(AND($I18&lt;&gt;"",$J18=""),IF(TODAY()-$I18&gt;$C$4,"Response overdue. ",IF($I18+$C$4-TODAY()&lt;=$C$5,"Response due soon. ","Awaiting response. ")),"")&amp;IF(AND($M18="Done",$L18=""),"Add date closed. ","")))</f>
        <v/>
      </c>
      <c r="T18" s="16">
        <f>IF($B18="","",IF(OR($M18="Done",$M18="Not proceeding"),"Closed",IF(OR(ISNUMBER(SEARCH("Past due",$S18)),ISNUMBER(SEARCH("Response overdue",$S18))),"Overdue",IF(ISNUMBER(SEARCH("soon",$S18)),"Due soon",IF(OR($G18="",$H18=""),"Needs owner or date","On track")))))</f>
        <v/>
      </c>
    </row>
    <row r="19">
      <c r="A19" s="13">
        <f>IF($B19="","",ROW()-7)</f>
        <v/>
      </c>
      <c r="B19" s="14" t="n"/>
      <c r="C19" s="13" t="n"/>
      <c r="D19" s="13" t="n"/>
      <c r="E19" s="14" t="n"/>
      <c r="F19" s="15" t="n"/>
      <c r="G19" s="13" t="n"/>
      <c r="H19" s="15" t="n"/>
      <c r="I19" s="15" t="n"/>
      <c r="J19" s="15" t="n"/>
      <c r="K19" s="13" t="n"/>
      <c r="L19" s="15" t="n"/>
      <c r="M19" s="13" t="n"/>
      <c r="N19" s="14" t="n"/>
      <c r="O19" s="16">
        <f>IF(OR($B19="",$F19=""),"",IF($L19&lt;&gt;"",$L19-$F19,TODAY()-$F19))</f>
        <v/>
      </c>
      <c r="P19" s="16">
        <f>IF($I19="","",IF($J19&lt;&gt;"",$J19-$I19,TODAY()-$I19))</f>
        <v/>
      </c>
      <c r="Q19" s="16">
        <f>IF(OR($L19="",$H19=""),"",IF($L19&lt;=$H19,"Yes","No"))</f>
        <v/>
      </c>
      <c r="R19" s="16">
        <f>IF(OR($B19="",$H19="",OR($M19="Done",$M19="Not proceeding")),"",$H19-TODAY())</f>
        <v/>
      </c>
      <c r="S19" s="17">
        <f>IF($B19="","",TRIM(IF(OR($M19="Done",$M19="Not proceeding"),"",IF($G19="","No owner. ","")&amp;IF($H19="","No due date. ",IF($H19&lt;TODAY(),"Past due date. ",IF($H19-TODAY()&lt;=$C$5,"Due soon. ",""))))&amp;IF(AND($D19="Recommendation",$I19=""),"Recommendation not sent. ","")&amp;IF(AND($I19&lt;&gt;"",$J19=""),IF(TODAY()-$I19&gt;$C$4,"Response overdue. ",IF($I19+$C$4-TODAY()&lt;=$C$5,"Response due soon. ","Awaiting response. ")),"")&amp;IF(AND($M19="Done",$L19=""),"Add date closed. ","")))</f>
        <v/>
      </c>
      <c r="T19" s="16">
        <f>IF($B19="","",IF(OR($M19="Done",$M19="Not proceeding"),"Closed",IF(OR(ISNUMBER(SEARCH("Past due",$S19)),ISNUMBER(SEARCH("Response overdue",$S19))),"Overdue",IF(ISNUMBER(SEARCH("soon",$S19)),"Due soon",IF(OR($G19="",$H19=""),"Needs owner or date","On track")))))</f>
        <v/>
      </c>
    </row>
    <row r="20">
      <c r="A20" s="13">
        <f>IF($B20="","",ROW()-7)</f>
        <v/>
      </c>
      <c r="B20" s="14" t="n"/>
      <c r="C20" s="13" t="n"/>
      <c r="D20" s="13" t="n"/>
      <c r="E20" s="14" t="n"/>
      <c r="F20" s="15" t="n"/>
      <c r="G20" s="13" t="n"/>
      <c r="H20" s="15" t="n"/>
      <c r="I20" s="15" t="n"/>
      <c r="J20" s="15" t="n"/>
      <c r="K20" s="13" t="n"/>
      <c r="L20" s="15" t="n"/>
      <c r="M20" s="13" t="n"/>
      <c r="N20" s="14" t="n"/>
      <c r="O20" s="16">
        <f>IF(OR($B20="",$F20=""),"",IF($L20&lt;&gt;"",$L20-$F20,TODAY()-$F20))</f>
        <v/>
      </c>
      <c r="P20" s="16">
        <f>IF($I20="","",IF($J20&lt;&gt;"",$J20-$I20,TODAY()-$I20))</f>
        <v/>
      </c>
      <c r="Q20" s="16">
        <f>IF(OR($L20="",$H20=""),"",IF($L20&lt;=$H20,"Yes","No"))</f>
        <v/>
      </c>
      <c r="R20" s="16">
        <f>IF(OR($B20="",$H20="",OR($M20="Done",$M20="Not proceeding")),"",$H20-TODAY())</f>
        <v/>
      </c>
      <c r="S20" s="17">
        <f>IF($B20="","",TRIM(IF(OR($M20="Done",$M20="Not proceeding"),"",IF($G20="","No owner. ","")&amp;IF($H20="","No due date. ",IF($H20&lt;TODAY(),"Past due date. ",IF($H20-TODAY()&lt;=$C$5,"Due soon. ",""))))&amp;IF(AND($D20="Recommendation",$I20=""),"Recommendation not sent. ","")&amp;IF(AND($I20&lt;&gt;"",$J20=""),IF(TODAY()-$I20&gt;$C$4,"Response overdue. ",IF($I20+$C$4-TODAY()&lt;=$C$5,"Response due soon. ","Awaiting response. ")),"")&amp;IF(AND($M20="Done",$L20=""),"Add date closed. ","")))</f>
        <v/>
      </c>
      <c r="T20" s="16">
        <f>IF($B20="","",IF(OR($M20="Done",$M20="Not proceeding"),"Closed",IF(OR(ISNUMBER(SEARCH("Past due",$S20)),ISNUMBER(SEARCH("Response overdue",$S20))),"Overdue",IF(ISNUMBER(SEARCH("soon",$S20)),"Due soon",IF(OR($G20="",$H20=""),"Needs owner or date","On track")))))</f>
        <v/>
      </c>
    </row>
    <row r="21">
      <c r="A21" s="13">
        <f>IF($B21="","",ROW()-7)</f>
        <v/>
      </c>
      <c r="B21" s="14" t="n"/>
      <c r="C21" s="13" t="n"/>
      <c r="D21" s="13" t="n"/>
      <c r="E21" s="14" t="n"/>
      <c r="F21" s="15" t="n"/>
      <c r="G21" s="13" t="n"/>
      <c r="H21" s="15" t="n"/>
      <c r="I21" s="15" t="n"/>
      <c r="J21" s="15" t="n"/>
      <c r="K21" s="13" t="n"/>
      <c r="L21" s="15" t="n"/>
      <c r="M21" s="13" t="n"/>
      <c r="N21" s="14" t="n"/>
      <c r="O21" s="16">
        <f>IF(OR($B21="",$F21=""),"",IF($L21&lt;&gt;"",$L21-$F21,TODAY()-$F21))</f>
        <v/>
      </c>
      <c r="P21" s="16">
        <f>IF($I21="","",IF($J21&lt;&gt;"",$J21-$I21,TODAY()-$I21))</f>
        <v/>
      </c>
      <c r="Q21" s="16">
        <f>IF(OR($L21="",$H21=""),"",IF($L21&lt;=$H21,"Yes","No"))</f>
        <v/>
      </c>
      <c r="R21" s="16">
        <f>IF(OR($B21="",$H21="",OR($M21="Done",$M21="Not proceeding")),"",$H21-TODAY())</f>
        <v/>
      </c>
      <c r="S21" s="17">
        <f>IF($B21="","",TRIM(IF(OR($M21="Done",$M21="Not proceeding"),"",IF($G21="","No owner. ","")&amp;IF($H21="","No due date. ",IF($H21&lt;TODAY(),"Past due date. ",IF($H21-TODAY()&lt;=$C$5,"Due soon. ",""))))&amp;IF(AND($D21="Recommendation",$I21=""),"Recommendation not sent. ","")&amp;IF(AND($I21&lt;&gt;"",$J21=""),IF(TODAY()-$I21&gt;$C$4,"Response overdue. ",IF($I21+$C$4-TODAY()&lt;=$C$5,"Response due soon. ","Awaiting response. ")),"")&amp;IF(AND($M21="Done",$L21=""),"Add date closed. ","")))</f>
        <v/>
      </c>
      <c r="T21" s="16">
        <f>IF($B21="","",IF(OR($M21="Done",$M21="Not proceeding"),"Closed",IF(OR(ISNUMBER(SEARCH("Past due",$S21)),ISNUMBER(SEARCH("Response overdue",$S21))),"Overdue",IF(ISNUMBER(SEARCH("soon",$S21)),"Due soon",IF(OR($G21="",$H21=""),"Needs owner or date","On track")))))</f>
        <v/>
      </c>
    </row>
    <row r="22">
      <c r="A22" s="13">
        <f>IF($B22="","",ROW()-7)</f>
        <v/>
      </c>
      <c r="B22" s="14" t="n"/>
      <c r="C22" s="13" t="n"/>
      <c r="D22" s="13" t="n"/>
      <c r="E22" s="14" t="n"/>
      <c r="F22" s="15" t="n"/>
      <c r="G22" s="13" t="n"/>
      <c r="H22" s="15" t="n"/>
      <c r="I22" s="15" t="n"/>
      <c r="J22" s="15" t="n"/>
      <c r="K22" s="13" t="n"/>
      <c r="L22" s="15" t="n"/>
      <c r="M22" s="13" t="n"/>
      <c r="N22" s="14" t="n"/>
      <c r="O22" s="16">
        <f>IF(OR($B22="",$F22=""),"",IF($L22&lt;&gt;"",$L22-$F22,TODAY()-$F22))</f>
        <v/>
      </c>
      <c r="P22" s="16">
        <f>IF($I22="","",IF($J22&lt;&gt;"",$J22-$I22,TODAY()-$I22))</f>
        <v/>
      </c>
      <c r="Q22" s="16">
        <f>IF(OR($L22="",$H22=""),"",IF($L22&lt;=$H22,"Yes","No"))</f>
        <v/>
      </c>
      <c r="R22" s="16">
        <f>IF(OR($B22="",$H22="",OR($M22="Done",$M22="Not proceeding")),"",$H22-TODAY())</f>
        <v/>
      </c>
      <c r="S22" s="17">
        <f>IF($B22="","",TRIM(IF(OR($M22="Done",$M22="Not proceeding"),"",IF($G22="","No owner. ","")&amp;IF($H22="","No due date. ",IF($H22&lt;TODAY(),"Past due date. ",IF($H22-TODAY()&lt;=$C$5,"Due soon. ",""))))&amp;IF(AND($D22="Recommendation",$I22=""),"Recommendation not sent. ","")&amp;IF(AND($I22&lt;&gt;"",$J22=""),IF(TODAY()-$I22&gt;$C$4,"Response overdue. ",IF($I22+$C$4-TODAY()&lt;=$C$5,"Response due soon. ","Awaiting response. ")),"")&amp;IF(AND($M22="Done",$L22=""),"Add date closed. ","")))</f>
        <v/>
      </c>
      <c r="T22" s="16">
        <f>IF($B22="","",IF(OR($M22="Done",$M22="Not proceeding"),"Closed",IF(OR(ISNUMBER(SEARCH("Past due",$S22)),ISNUMBER(SEARCH("Response overdue",$S22))),"Overdue",IF(ISNUMBER(SEARCH("soon",$S22)),"Due soon",IF(OR($G22="",$H22=""),"Needs owner or date","On track")))))</f>
        <v/>
      </c>
    </row>
    <row r="23">
      <c r="A23" s="13">
        <f>IF($B23="","",ROW()-7)</f>
        <v/>
      </c>
      <c r="B23" s="14" t="n"/>
      <c r="C23" s="13" t="n"/>
      <c r="D23" s="13" t="n"/>
      <c r="E23" s="14" t="n"/>
      <c r="F23" s="15" t="n"/>
      <c r="G23" s="13" t="n"/>
      <c r="H23" s="15" t="n"/>
      <c r="I23" s="15" t="n"/>
      <c r="J23" s="15" t="n"/>
      <c r="K23" s="13" t="n"/>
      <c r="L23" s="15" t="n"/>
      <c r="M23" s="13" t="n"/>
      <c r="N23" s="14" t="n"/>
      <c r="O23" s="16">
        <f>IF(OR($B23="",$F23=""),"",IF($L23&lt;&gt;"",$L23-$F23,TODAY()-$F23))</f>
        <v/>
      </c>
      <c r="P23" s="16">
        <f>IF($I23="","",IF($J23&lt;&gt;"",$J23-$I23,TODAY()-$I23))</f>
        <v/>
      </c>
      <c r="Q23" s="16">
        <f>IF(OR($L23="",$H23=""),"",IF($L23&lt;=$H23,"Yes","No"))</f>
        <v/>
      </c>
      <c r="R23" s="16">
        <f>IF(OR($B23="",$H23="",OR($M23="Done",$M23="Not proceeding")),"",$H23-TODAY())</f>
        <v/>
      </c>
      <c r="S23" s="17">
        <f>IF($B23="","",TRIM(IF(OR($M23="Done",$M23="Not proceeding"),"",IF($G23="","No owner. ","")&amp;IF($H23="","No due date. ",IF($H23&lt;TODAY(),"Past due date. ",IF($H23-TODAY()&lt;=$C$5,"Due soon. ",""))))&amp;IF(AND($D23="Recommendation",$I23=""),"Recommendation not sent. ","")&amp;IF(AND($I23&lt;&gt;"",$J23=""),IF(TODAY()-$I23&gt;$C$4,"Response overdue. ",IF($I23+$C$4-TODAY()&lt;=$C$5,"Response due soon. ","Awaiting response. ")),"")&amp;IF(AND($M23="Done",$L23=""),"Add date closed. ","")))</f>
        <v/>
      </c>
      <c r="T23" s="16">
        <f>IF($B23="","",IF(OR($M23="Done",$M23="Not proceeding"),"Closed",IF(OR(ISNUMBER(SEARCH("Past due",$S23)),ISNUMBER(SEARCH("Response overdue",$S23))),"Overdue",IF(ISNUMBER(SEARCH("soon",$S23)),"Due soon",IF(OR($G23="",$H23=""),"Needs owner or date","On track")))))</f>
        <v/>
      </c>
    </row>
    <row r="24">
      <c r="A24" s="13">
        <f>IF($B24="","",ROW()-7)</f>
        <v/>
      </c>
      <c r="B24" s="14" t="n"/>
      <c r="C24" s="13" t="n"/>
      <c r="D24" s="13" t="n"/>
      <c r="E24" s="14" t="n"/>
      <c r="F24" s="15" t="n"/>
      <c r="G24" s="13" t="n"/>
      <c r="H24" s="15" t="n"/>
      <c r="I24" s="15" t="n"/>
      <c r="J24" s="15" t="n"/>
      <c r="K24" s="13" t="n"/>
      <c r="L24" s="15" t="n"/>
      <c r="M24" s="13" t="n"/>
      <c r="N24" s="14" t="n"/>
      <c r="O24" s="16">
        <f>IF(OR($B24="",$F24=""),"",IF($L24&lt;&gt;"",$L24-$F24,TODAY()-$F24))</f>
        <v/>
      </c>
      <c r="P24" s="16">
        <f>IF($I24="","",IF($J24&lt;&gt;"",$J24-$I24,TODAY()-$I24))</f>
        <v/>
      </c>
      <c r="Q24" s="16">
        <f>IF(OR($L24="",$H24=""),"",IF($L24&lt;=$H24,"Yes","No"))</f>
        <v/>
      </c>
      <c r="R24" s="16">
        <f>IF(OR($B24="",$H24="",OR($M24="Done",$M24="Not proceeding")),"",$H24-TODAY())</f>
        <v/>
      </c>
      <c r="S24" s="17">
        <f>IF($B24="","",TRIM(IF(OR($M24="Done",$M24="Not proceeding"),"",IF($G24="","No owner. ","")&amp;IF($H24="","No due date. ",IF($H24&lt;TODAY(),"Past due date. ",IF($H24-TODAY()&lt;=$C$5,"Due soon. ",""))))&amp;IF(AND($D24="Recommendation",$I24=""),"Recommendation not sent. ","")&amp;IF(AND($I24&lt;&gt;"",$J24=""),IF(TODAY()-$I24&gt;$C$4,"Response overdue. ",IF($I24+$C$4-TODAY()&lt;=$C$5,"Response due soon. ","Awaiting response. ")),"")&amp;IF(AND($M24="Done",$L24=""),"Add date closed. ","")))</f>
        <v/>
      </c>
      <c r="T24" s="16">
        <f>IF($B24="","",IF(OR($M24="Done",$M24="Not proceeding"),"Closed",IF(OR(ISNUMBER(SEARCH("Past due",$S24)),ISNUMBER(SEARCH("Response overdue",$S24))),"Overdue",IF(ISNUMBER(SEARCH("soon",$S24)),"Due soon",IF(OR($G24="",$H24=""),"Needs owner or date","On track")))))</f>
        <v/>
      </c>
    </row>
    <row r="25">
      <c r="A25" s="13">
        <f>IF($B25="","",ROW()-7)</f>
        <v/>
      </c>
      <c r="B25" s="14" t="n"/>
      <c r="C25" s="13" t="n"/>
      <c r="D25" s="13" t="n"/>
      <c r="E25" s="14" t="n"/>
      <c r="F25" s="15" t="n"/>
      <c r="G25" s="13" t="n"/>
      <c r="H25" s="15" t="n"/>
      <c r="I25" s="15" t="n"/>
      <c r="J25" s="15" t="n"/>
      <c r="K25" s="13" t="n"/>
      <c r="L25" s="15" t="n"/>
      <c r="M25" s="13" t="n"/>
      <c r="N25" s="14" t="n"/>
      <c r="O25" s="16">
        <f>IF(OR($B25="",$F25=""),"",IF($L25&lt;&gt;"",$L25-$F25,TODAY()-$F25))</f>
        <v/>
      </c>
      <c r="P25" s="16">
        <f>IF($I25="","",IF($J25&lt;&gt;"",$J25-$I25,TODAY()-$I25))</f>
        <v/>
      </c>
      <c r="Q25" s="16">
        <f>IF(OR($L25="",$H25=""),"",IF($L25&lt;=$H25,"Yes","No"))</f>
        <v/>
      </c>
      <c r="R25" s="16">
        <f>IF(OR($B25="",$H25="",OR($M25="Done",$M25="Not proceeding")),"",$H25-TODAY())</f>
        <v/>
      </c>
      <c r="S25" s="17">
        <f>IF($B25="","",TRIM(IF(OR($M25="Done",$M25="Not proceeding"),"",IF($G25="","No owner. ","")&amp;IF($H25="","No due date. ",IF($H25&lt;TODAY(),"Past due date. ",IF($H25-TODAY()&lt;=$C$5,"Due soon. ",""))))&amp;IF(AND($D25="Recommendation",$I25=""),"Recommendation not sent. ","")&amp;IF(AND($I25&lt;&gt;"",$J25=""),IF(TODAY()-$I25&gt;$C$4,"Response overdue. ",IF($I25+$C$4-TODAY()&lt;=$C$5,"Response due soon. ","Awaiting response. ")),"")&amp;IF(AND($M25="Done",$L25=""),"Add date closed. ","")))</f>
        <v/>
      </c>
      <c r="T25" s="16">
        <f>IF($B25="","",IF(OR($M25="Done",$M25="Not proceeding"),"Closed",IF(OR(ISNUMBER(SEARCH("Past due",$S25)),ISNUMBER(SEARCH("Response overdue",$S25))),"Overdue",IF(ISNUMBER(SEARCH("soon",$S25)),"Due soon",IF(OR($G25="",$H25=""),"Needs owner or date","On track")))))</f>
        <v/>
      </c>
    </row>
    <row r="26">
      <c r="A26" s="13">
        <f>IF($B26="","",ROW()-7)</f>
        <v/>
      </c>
      <c r="B26" s="14" t="n"/>
      <c r="C26" s="13" t="n"/>
      <c r="D26" s="13" t="n"/>
      <c r="E26" s="14" t="n"/>
      <c r="F26" s="15" t="n"/>
      <c r="G26" s="13" t="n"/>
      <c r="H26" s="15" t="n"/>
      <c r="I26" s="15" t="n"/>
      <c r="J26" s="15" t="n"/>
      <c r="K26" s="13" t="n"/>
      <c r="L26" s="15" t="n"/>
      <c r="M26" s="13" t="n"/>
      <c r="N26" s="14" t="n"/>
      <c r="O26" s="16">
        <f>IF(OR($B26="",$F26=""),"",IF($L26&lt;&gt;"",$L26-$F26,TODAY()-$F26))</f>
        <v/>
      </c>
      <c r="P26" s="16">
        <f>IF($I26="","",IF($J26&lt;&gt;"",$J26-$I26,TODAY()-$I26))</f>
        <v/>
      </c>
      <c r="Q26" s="16">
        <f>IF(OR($L26="",$H26=""),"",IF($L26&lt;=$H26,"Yes","No"))</f>
        <v/>
      </c>
      <c r="R26" s="16">
        <f>IF(OR($B26="",$H26="",OR($M26="Done",$M26="Not proceeding")),"",$H26-TODAY())</f>
        <v/>
      </c>
      <c r="S26" s="17">
        <f>IF($B26="","",TRIM(IF(OR($M26="Done",$M26="Not proceeding"),"",IF($G26="","No owner. ","")&amp;IF($H26="","No due date. ",IF($H26&lt;TODAY(),"Past due date. ",IF($H26-TODAY()&lt;=$C$5,"Due soon. ",""))))&amp;IF(AND($D26="Recommendation",$I26=""),"Recommendation not sent. ","")&amp;IF(AND($I26&lt;&gt;"",$J26=""),IF(TODAY()-$I26&gt;$C$4,"Response overdue. ",IF($I26+$C$4-TODAY()&lt;=$C$5,"Response due soon. ","Awaiting response. ")),"")&amp;IF(AND($M26="Done",$L26=""),"Add date closed. ","")))</f>
        <v/>
      </c>
      <c r="T26" s="16">
        <f>IF($B26="","",IF(OR($M26="Done",$M26="Not proceeding"),"Closed",IF(OR(ISNUMBER(SEARCH("Past due",$S26)),ISNUMBER(SEARCH("Response overdue",$S26))),"Overdue",IF(ISNUMBER(SEARCH("soon",$S26)),"Due soon",IF(OR($G26="",$H26=""),"Needs owner or date","On track")))))</f>
        <v/>
      </c>
    </row>
    <row r="27">
      <c r="A27" s="13">
        <f>IF($B27="","",ROW()-7)</f>
        <v/>
      </c>
      <c r="B27" s="14" t="n"/>
      <c r="C27" s="13" t="n"/>
      <c r="D27" s="13" t="n"/>
      <c r="E27" s="14" t="n"/>
      <c r="F27" s="15" t="n"/>
      <c r="G27" s="13" t="n"/>
      <c r="H27" s="15" t="n"/>
      <c r="I27" s="15" t="n"/>
      <c r="J27" s="15" t="n"/>
      <c r="K27" s="13" t="n"/>
      <c r="L27" s="15" t="n"/>
      <c r="M27" s="13" t="n"/>
      <c r="N27" s="14" t="n"/>
      <c r="O27" s="16">
        <f>IF(OR($B27="",$F27=""),"",IF($L27&lt;&gt;"",$L27-$F27,TODAY()-$F27))</f>
        <v/>
      </c>
      <c r="P27" s="16">
        <f>IF($I27="","",IF($J27&lt;&gt;"",$J27-$I27,TODAY()-$I27))</f>
        <v/>
      </c>
      <c r="Q27" s="16">
        <f>IF(OR($L27="",$H27=""),"",IF($L27&lt;=$H27,"Yes","No"))</f>
        <v/>
      </c>
      <c r="R27" s="16">
        <f>IF(OR($B27="",$H27="",OR($M27="Done",$M27="Not proceeding")),"",$H27-TODAY())</f>
        <v/>
      </c>
      <c r="S27" s="17">
        <f>IF($B27="","",TRIM(IF(OR($M27="Done",$M27="Not proceeding"),"",IF($G27="","No owner. ","")&amp;IF($H27="","No due date. ",IF($H27&lt;TODAY(),"Past due date. ",IF($H27-TODAY()&lt;=$C$5,"Due soon. ",""))))&amp;IF(AND($D27="Recommendation",$I27=""),"Recommendation not sent. ","")&amp;IF(AND($I27&lt;&gt;"",$J27=""),IF(TODAY()-$I27&gt;$C$4,"Response overdue. ",IF($I27+$C$4-TODAY()&lt;=$C$5,"Response due soon. ","Awaiting response. ")),"")&amp;IF(AND($M27="Done",$L27=""),"Add date closed. ","")))</f>
        <v/>
      </c>
      <c r="T27" s="16">
        <f>IF($B27="","",IF(OR($M27="Done",$M27="Not proceeding"),"Closed",IF(OR(ISNUMBER(SEARCH("Past due",$S27)),ISNUMBER(SEARCH("Response overdue",$S27))),"Overdue",IF(ISNUMBER(SEARCH("soon",$S27)),"Due soon",IF(OR($G27="",$H27=""),"Needs owner or date","On track")))))</f>
        <v/>
      </c>
    </row>
    <row r="28">
      <c r="A28" s="13">
        <f>IF($B28="","",ROW()-7)</f>
        <v/>
      </c>
      <c r="B28" s="14" t="n"/>
      <c r="C28" s="13" t="n"/>
      <c r="D28" s="13" t="n"/>
      <c r="E28" s="14" t="n"/>
      <c r="F28" s="15" t="n"/>
      <c r="G28" s="13" t="n"/>
      <c r="H28" s="15" t="n"/>
      <c r="I28" s="15" t="n"/>
      <c r="J28" s="15" t="n"/>
      <c r="K28" s="13" t="n"/>
      <c r="L28" s="15" t="n"/>
      <c r="M28" s="13" t="n"/>
      <c r="N28" s="14" t="n"/>
      <c r="O28" s="16">
        <f>IF(OR($B28="",$F28=""),"",IF($L28&lt;&gt;"",$L28-$F28,TODAY()-$F28))</f>
        <v/>
      </c>
      <c r="P28" s="16">
        <f>IF($I28="","",IF($J28&lt;&gt;"",$J28-$I28,TODAY()-$I28))</f>
        <v/>
      </c>
      <c r="Q28" s="16">
        <f>IF(OR($L28="",$H28=""),"",IF($L28&lt;=$H28,"Yes","No"))</f>
        <v/>
      </c>
      <c r="R28" s="16">
        <f>IF(OR($B28="",$H28="",OR($M28="Done",$M28="Not proceeding")),"",$H28-TODAY())</f>
        <v/>
      </c>
      <c r="S28" s="17">
        <f>IF($B28="","",TRIM(IF(OR($M28="Done",$M28="Not proceeding"),"",IF($G28="","No owner. ","")&amp;IF($H28="","No due date. ",IF($H28&lt;TODAY(),"Past due date. ",IF($H28-TODAY()&lt;=$C$5,"Due soon. ",""))))&amp;IF(AND($D28="Recommendation",$I28=""),"Recommendation not sent. ","")&amp;IF(AND($I28&lt;&gt;"",$J28=""),IF(TODAY()-$I28&gt;$C$4,"Response overdue. ",IF($I28+$C$4-TODAY()&lt;=$C$5,"Response due soon. ","Awaiting response. ")),"")&amp;IF(AND($M28="Done",$L28=""),"Add date closed. ","")))</f>
        <v/>
      </c>
      <c r="T28" s="16">
        <f>IF($B28="","",IF(OR($M28="Done",$M28="Not proceeding"),"Closed",IF(OR(ISNUMBER(SEARCH("Past due",$S28)),ISNUMBER(SEARCH("Response overdue",$S28))),"Overdue",IF(ISNUMBER(SEARCH("soon",$S28)),"Due soon",IF(OR($G28="",$H28=""),"Needs owner or date","On track")))))</f>
        <v/>
      </c>
    </row>
    <row r="29">
      <c r="A29" s="13">
        <f>IF($B29="","",ROW()-7)</f>
        <v/>
      </c>
      <c r="B29" s="14" t="n"/>
      <c r="C29" s="13" t="n"/>
      <c r="D29" s="13" t="n"/>
      <c r="E29" s="14" t="n"/>
      <c r="F29" s="15" t="n"/>
      <c r="G29" s="13" t="n"/>
      <c r="H29" s="15" t="n"/>
      <c r="I29" s="15" t="n"/>
      <c r="J29" s="15" t="n"/>
      <c r="K29" s="13" t="n"/>
      <c r="L29" s="15" t="n"/>
      <c r="M29" s="13" t="n"/>
      <c r="N29" s="14" t="n"/>
      <c r="O29" s="16">
        <f>IF(OR($B29="",$F29=""),"",IF($L29&lt;&gt;"",$L29-$F29,TODAY()-$F29))</f>
        <v/>
      </c>
      <c r="P29" s="16">
        <f>IF($I29="","",IF($J29&lt;&gt;"",$J29-$I29,TODAY()-$I29))</f>
        <v/>
      </c>
      <c r="Q29" s="16">
        <f>IF(OR($L29="",$H29=""),"",IF($L29&lt;=$H29,"Yes","No"))</f>
        <v/>
      </c>
      <c r="R29" s="16">
        <f>IF(OR($B29="",$H29="",OR($M29="Done",$M29="Not proceeding")),"",$H29-TODAY())</f>
        <v/>
      </c>
      <c r="S29" s="17">
        <f>IF($B29="","",TRIM(IF(OR($M29="Done",$M29="Not proceeding"),"",IF($G29="","No owner. ","")&amp;IF($H29="","No due date. ",IF($H29&lt;TODAY(),"Past due date. ",IF($H29-TODAY()&lt;=$C$5,"Due soon. ",""))))&amp;IF(AND($D29="Recommendation",$I29=""),"Recommendation not sent. ","")&amp;IF(AND($I29&lt;&gt;"",$J29=""),IF(TODAY()-$I29&gt;$C$4,"Response overdue. ",IF($I29+$C$4-TODAY()&lt;=$C$5,"Response due soon. ","Awaiting response. ")),"")&amp;IF(AND($M29="Done",$L29=""),"Add date closed. ","")))</f>
        <v/>
      </c>
      <c r="T29" s="16">
        <f>IF($B29="","",IF(OR($M29="Done",$M29="Not proceeding"),"Closed",IF(OR(ISNUMBER(SEARCH("Past due",$S29)),ISNUMBER(SEARCH("Response overdue",$S29))),"Overdue",IF(ISNUMBER(SEARCH("soon",$S29)),"Due soon",IF(OR($G29="",$H29=""),"Needs owner or date","On track")))))</f>
        <v/>
      </c>
    </row>
    <row r="30">
      <c r="A30" s="13">
        <f>IF($B30="","",ROW()-7)</f>
        <v/>
      </c>
      <c r="B30" s="14" t="n"/>
      <c r="C30" s="13" t="n"/>
      <c r="D30" s="13" t="n"/>
      <c r="E30" s="14" t="n"/>
      <c r="F30" s="15" t="n"/>
      <c r="G30" s="13" t="n"/>
      <c r="H30" s="15" t="n"/>
      <c r="I30" s="15" t="n"/>
      <c r="J30" s="15" t="n"/>
      <c r="K30" s="13" t="n"/>
      <c r="L30" s="15" t="n"/>
      <c r="M30" s="13" t="n"/>
      <c r="N30" s="14" t="n"/>
      <c r="O30" s="16">
        <f>IF(OR($B30="",$F30=""),"",IF($L30&lt;&gt;"",$L30-$F30,TODAY()-$F30))</f>
        <v/>
      </c>
      <c r="P30" s="16">
        <f>IF($I30="","",IF($J30&lt;&gt;"",$J30-$I30,TODAY()-$I30))</f>
        <v/>
      </c>
      <c r="Q30" s="16">
        <f>IF(OR($L30="",$H30=""),"",IF($L30&lt;=$H30,"Yes","No"))</f>
        <v/>
      </c>
      <c r="R30" s="16">
        <f>IF(OR($B30="",$H30="",OR($M30="Done",$M30="Not proceeding")),"",$H30-TODAY())</f>
        <v/>
      </c>
      <c r="S30" s="17">
        <f>IF($B30="","",TRIM(IF(OR($M30="Done",$M30="Not proceeding"),"",IF($G30="","No owner. ","")&amp;IF($H30="","No due date. ",IF($H30&lt;TODAY(),"Past due date. ",IF($H30-TODAY()&lt;=$C$5,"Due soon. ",""))))&amp;IF(AND($D30="Recommendation",$I30=""),"Recommendation not sent. ","")&amp;IF(AND($I30&lt;&gt;"",$J30=""),IF(TODAY()-$I30&gt;$C$4,"Response overdue. ",IF($I30+$C$4-TODAY()&lt;=$C$5,"Response due soon. ","Awaiting response. ")),"")&amp;IF(AND($M30="Done",$L30=""),"Add date closed. ","")))</f>
        <v/>
      </c>
      <c r="T30" s="16">
        <f>IF($B30="","",IF(OR($M30="Done",$M30="Not proceeding"),"Closed",IF(OR(ISNUMBER(SEARCH("Past due",$S30)),ISNUMBER(SEARCH("Response overdue",$S30))),"Overdue",IF(ISNUMBER(SEARCH("soon",$S30)),"Due soon",IF(OR($G30="",$H30=""),"Needs owner or date","On track")))))</f>
        <v/>
      </c>
    </row>
    <row r="31">
      <c r="A31" s="13">
        <f>IF($B31="","",ROW()-7)</f>
        <v/>
      </c>
      <c r="B31" s="14" t="n"/>
      <c r="C31" s="13" t="n"/>
      <c r="D31" s="13" t="n"/>
      <c r="E31" s="14" t="n"/>
      <c r="F31" s="15" t="n"/>
      <c r="G31" s="13" t="n"/>
      <c r="H31" s="15" t="n"/>
      <c r="I31" s="15" t="n"/>
      <c r="J31" s="15" t="n"/>
      <c r="K31" s="13" t="n"/>
      <c r="L31" s="15" t="n"/>
      <c r="M31" s="13" t="n"/>
      <c r="N31" s="14" t="n"/>
      <c r="O31" s="16">
        <f>IF(OR($B31="",$F31=""),"",IF($L31&lt;&gt;"",$L31-$F31,TODAY()-$F31))</f>
        <v/>
      </c>
      <c r="P31" s="16">
        <f>IF($I31="","",IF($J31&lt;&gt;"",$J31-$I31,TODAY()-$I31))</f>
        <v/>
      </c>
      <c r="Q31" s="16">
        <f>IF(OR($L31="",$H31=""),"",IF($L31&lt;=$H31,"Yes","No"))</f>
        <v/>
      </c>
      <c r="R31" s="16">
        <f>IF(OR($B31="",$H31="",OR($M31="Done",$M31="Not proceeding")),"",$H31-TODAY())</f>
        <v/>
      </c>
      <c r="S31" s="17">
        <f>IF($B31="","",TRIM(IF(OR($M31="Done",$M31="Not proceeding"),"",IF($G31="","No owner. ","")&amp;IF($H31="","No due date. ",IF($H31&lt;TODAY(),"Past due date. ",IF($H31-TODAY()&lt;=$C$5,"Due soon. ",""))))&amp;IF(AND($D31="Recommendation",$I31=""),"Recommendation not sent. ","")&amp;IF(AND($I31&lt;&gt;"",$J31=""),IF(TODAY()-$I31&gt;$C$4,"Response overdue. ",IF($I31+$C$4-TODAY()&lt;=$C$5,"Response due soon. ","Awaiting response. ")),"")&amp;IF(AND($M31="Done",$L31=""),"Add date closed. ","")))</f>
        <v/>
      </c>
      <c r="T31" s="16">
        <f>IF($B31="","",IF(OR($M31="Done",$M31="Not proceeding"),"Closed",IF(OR(ISNUMBER(SEARCH("Past due",$S31)),ISNUMBER(SEARCH("Response overdue",$S31))),"Overdue",IF(ISNUMBER(SEARCH("soon",$S31)),"Due soon",IF(OR($G31="",$H31=""),"Needs owner or date","On track")))))</f>
        <v/>
      </c>
    </row>
    <row r="32">
      <c r="A32" s="13">
        <f>IF($B32="","",ROW()-7)</f>
        <v/>
      </c>
      <c r="B32" s="14" t="n"/>
      <c r="C32" s="13" t="n"/>
      <c r="D32" s="13" t="n"/>
      <c r="E32" s="14" t="n"/>
      <c r="F32" s="15" t="n"/>
      <c r="G32" s="13" t="n"/>
      <c r="H32" s="15" t="n"/>
      <c r="I32" s="15" t="n"/>
      <c r="J32" s="15" t="n"/>
      <c r="K32" s="13" t="n"/>
      <c r="L32" s="15" t="n"/>
      <c r="M32" s="13" t="n"/>
      <c r="N32" s="14" t="n"/>
      <c r="O32" s="16">
        <f>IF(OR($B32="",$F32=""),"",IF($L32&lt;&gt;"",$L32-$F32,TODAY()-$F32))</f>
        <v/>
      </c>
      <c r="P32" s="16">
        <f>IF($I32="","",IF($J32&lt;&gt;"",$J32-$I32,TODAY()-$I32))</f>
        <v/>
      </c>
      <c r="Q32" s="16">
        <f>IF(OR($L32="",$H32=""),"",IF($L32&lt;=$H32,"Yes","No"))</f>
        <v/>
      </c>
      <c r="R32" s="16">
        <f>IF(OR($B32="",$H32="",OR($M32="Done",$M32="Not proceeding")),"",$H32-TODAY())</f>
        <v/>
      </c>
      <c r="S32" s="17">
        <f>IF($B32="","",TRIM(IF(OR($M32="Done",$M32="Not proceeding"),"",IF($G32="","No owner. ","")&amp;IF($H32="","No due date. ",IF($H32&lt;TODAY(),"Past due date. ",IF($H32-TODAY()&lt;=$C$5,"Due soon. ",""))))&amp;IF(AND($D32="Recommendation",$I32=""),"Recommendation not sent. ","")&amp;IF(AND($I32&lt;&gt;"",$J32=""),IF(TODAY()-$I32&gt;$C$4,"Response overdue. ",IF($I32+$C$4-TODAY()&lt;=$C$5,"Response due soon. ","Awaiting response. ")),"")&amp;IF(AND($M32="Done",$L32=""),"Add date closed. ","")))</f>
        <v/>
      </c>
      <c r="T32" s="16">
        <f>IF($B32="","",IF(OR($M32="Done",$M32="Not proceeding"),"Closed",IF(OR(ISNUMBER(SEARCH("Past due",$S32)),ISNUMBER(SEARCH("Response overdue",$S32))),"Overdue",IF(ISNUMBER(SEARCH("soon",$S32)),"Due soon",IF(OR($G32="",$H32=""),"Needs owner or date","On track")))))</f>
        <v/>
      </c>
    </row>
    <row r="33">
      <c r="A33" s="13">
        <f>IF($B33="","",ROW()-7)</f>
        <v/>
      </c>
      <c r="B33" s="14" t="n"/>
      <c r="C33" s="13" t="n"/>
      <c r="D33" s="13" t="n"/>
      <c r="E33" s="14" t="n"/>
      <c r="F33" s="15" t="n"/>
      <c r="G33" s="13" t="n"/>
      <c r="H33" s="15" t="n"/>
      <c r="I33" s="15" t="n"/>
      <c r="J33" s="15" t="n"/>
      <c r="K33" s="13" t="n"/>
      <c r="L33" s="15" t="n"/>
      <c r="M33" s="13" t="n"/>
      <c r="N33" s="14" t="n"/>
      <c r="O33" s="16">
        <f>IF(OR($B33="",$F33=""),"",IF($L33&lt;&gt;"",$L33-$F33,TODAY()-$F33))</f>
        <v/>
      </c>
      <c r="P33" s="16">
        <f>IF($I33="","",IF($J33&lt;&gt;"",$J33-$I33,TODAY()-$I33))</f>
        <v/>
      </c>
      <c r="Q33" s="16">
        <f>IF(OR($L33="",$H33=""),"",IF($L33&lt;=$H33,"Yes","No"))</f>
        <v/>
      </c>
      <c r="R33" s="16">
        <f>IF(OR($B33="",$H33="",OR($M33="Done",$M33="Not proceeding")),"",$H33-TODAY())</f>
        <v/>
      </c>
      <c r="S33" s="17">
        <f>IF($B33="","",TRIM(IF(OR($M33="Done",$M33="Not proceeding"),"",IF($G33="","No owner. ","")&amp;IF($H33="","No due date. ",IF($H33&lt;TODAY(),"Past due date. ",IF($H33-TODAY()&lt;=$C$5,"Due soon. ",""))))&amp;IF(AND($D33="Recommendation",$I33=""),"Recommendation not sent. ","")&amp;IF(AND($I33&lt;&gt;"",$J33=""),IF(TODAY()-$I33&gt;$C$4,"Response overdue. ",IF($I33+$C$4-TODAY()&lt;=$C$5,"Response due soon. ","Awaiting response. ")),"")&amp;IF(AND($M33="Done",$L33=""),"Add date closed. ","")))</f>
        <v/>
      </c>
      <c r="T33" s="16">
        <f>IF($B33="","",IF(OR($M33="Done",$M33="Not proceeding"),"Closed",IF(OR(ISNUMBER(SEARCH("Past due",$S33)),ISNUMBER(SEARCH("Response overdue",$S33))),"Overdue",IF(ISNUMBER(SEARCH("soon",$S33)),"Due soon",IF(OR($G33="",$H33=""),"Needs owner or date","On track")))))</f>
        <v/>
      </c>
    </row>
    <row r="34">
      <c r="A34" s="13">
        <f>IF($B34="","",ROW()-7)</f>
        <v/>
      </c>
      <c r="B34" s="14" t="n"/>
      <c r="C34" s="13" t="n"/>
      <c r="D34" s="13" t="n"/>
      <c r="E34" s="14" t="n"/>
      <c r="F34" s="15" t="n"/>
      <c r="G34" s="13" t="n"/>
      <c r="H34" s="15" t="n"/>
      <c r="I34" s="15" t="n"/>
      <c r="J34" s="15" t="n"/>
      <c r="K34" s="13" t="n"/>
      <c r="L34" s="15" t="n"/>
      <c r="M34" s="13" t="n"/>
      <c r="N34" s="14" t="n"/>
      <c r="O34" s="16">
        <f>IF(OR($B34="",$F34=""),"",IF($L34&lt;&gt;"",$L34-$F34,TODAY()-$F34))</f>
        <v/>
      </c>
      <c r="P34" s="16">
        <f>IF($I34="","",IF($J34&lt;&gt;"",$J34-$I34,TODAY()-$I34))</f>
        <v/>
      </c>
      <c r="Q34" s="16">
        <f>IF(OR($L34="",$H34=""),"",IF($L34&lt;=$H34,"Yes","No"))</f>
        <v/>
      </c>
      <c r="R34" s="16">
        <f>IF(OR($B34="",$H34="",OR($M34="Done",$M34="Not proceeding")),"",$H34-TODAY())</f>
        <v/>
      </c>
      <c r="S34" s="17">
        <f>IF($B34="","",TRIM(IF(OR($M34="Done",$M34="Not proceeding"),"",IF($G34="","No owner. ","")&amp;IF($H34="","No due date. ",IF($H34&lt;TODAY(),"Past due date. ",IF($H34-TODAY()&lt;=$C$5,"Due soon. ",""))))&amp;IF(AND($D34="Recommendation",$I34=""),"Recommendation not sent. ","")&amp;IF(AND($I34&lt;&gt;"",$J34=""),IF(TODAY()-$I34&gt;$C$4,"Response overdue. ",IF($I34+$C$4-TODAY()&lt;=$C$5,"Response due soon. ","Awaiting response. ")),"")&amp;IF(AND($M34="Done",$L34=""),"Add date closed. ","")))</f>
        <v/>
      </c>
      <c r="T34" s="16">
        <f>IF($B34="","",IF(OR($M34="Done",$M34="Not proceeding"),"Closed",IF(OR(ISNUMBER(SEARCH("Past due",$S34)),ISNUMBER(SEARCH("Response overdue",$S34))),"Overdue",IF(ISNUMBER(SEARCH("soon",$S34)),"Due soon",IF(OR($G34="",$H34=""),"Needs owner or date","On track")))))</f>
        <v/>
      </c>
    </row>
    <row r="35">
      <c r="A35" s="13">
        <f>IF($B35="","",ROW()-7)</f>
        <v/>
      </c>
      <c r="B35" s="14" t="n"/>
      <c r="C35" s="13" t="n"/>
      <c r="D35" s="13" t="n"/>
      <c r="E35" s="14" t="n"/>
      <c r="F35" s="15" t="n"/>
      <c r="G35" s="13" t="n"/>
      <c r="H35" s="15" t="n"/>
      <c r="I35" s="15" t="n"/>
      <c r="J35" s="15" t="n"/>
      <c r="K35" s="13" t="n"/>
      <c r="L35" s="15" t="n"/>
      <c r="M35" s="13" t="n"/>
      <c r="N35" s="14" t="n"/>
      <c r="O35" s="16">
        <f>IF(OR($B35="",$F35=""),"",IF($L35&lt;&gt;"",$L35-$F35,TODAY()-$F35))</f>
        <v/>
      </c>
      <c r="P35" s="16">
        <f>IF($I35="","",IF($J35&lt;&gt;"",$J35-$I35,TODAY()-$I35))</f>
        <v/>
      </c>
      <c r="Q35" s="16">
        <f>IF(OR($L35="",$H35=""),"",IF($L35&lt;=$H35,"Yes","No"))</f>
        <v/>
      </c>
      <c r="R35" s="16">
        <f>IF(OR($B35="",$H35="",OR($M35="Done",$M35="Not proceeding")),"",$H35-TODAY())</f>
        <v/>
      </c>
      <c r="S35" s="17">
        <f>IF($B35="","",TRIM(IF(OR($M35="Done",$M35="Not proceeding"),"",IF($G35="","No owner. ","")&amp;IF($H35="","No due date. ",IF($H35&lt;TODAY(),"Past due date. ",IF($H35-TODAY()&lt;=$C$5,"Due soon. ",""))))&amp;IF(AND($D35="Recommendation",$I35=""),"Recommendation not sent. ","")&amp;IF(AND($I35&lt;&gt;"",$J35=""),IF(TODAY()-$I35&gt;$C$4,"Response overdue. ",IF($I35+$C$4-TODAY()&lt;=$C$5,"Response due soon. ","Awaiting response. ")),"")&amp;IF(AND($M35="Done",$L35=""),"Add date closed. ","")))</f>
        <v/>
      </c>
      <c r="T35" s="16">
        <f>IF($B35="","",IF(OR($M35="Done",$M35="Not proceeding"),"Closed",IF(OR(ISNUMBER(SEARCH("Past due",$S35)),ISNUMBER(SEARCH("Response overdue",$S35))),"Overdue",IF(ISNUMBER(SEARCH("soon",$S35)),"Due soon",IF(OR($G35="",$H35=""),"Needs owner or date","On track")))))</f>
        <v/>
      </c>
    </row>
    <row r="36">
      <c r="A36" s="13">
        <f>IF($B36="","",ROW()-7)</f>
        <v/>
      </c>
      <c r="B36" s="14" t="n"/>
      <c r="C36" s="13" t="n"/>
      <c r="D36" s="13" t="n"/>
      <c r="E36" s="14" t="n"/>
      <c r="F36" s="15" t="n"/>
      <c r="G36" s="13" t="n"/>
      <c r="H36" s="15" t="n"/>
      <c r="I36" s="15" t="n"/>
      <c r="J36" s="15" t="n"/>
      <c r="K36" s="13" t="n"/>
      <c r="L36" s="15" t="n"/>
      <c r="M36" s="13" t="n"/>
      <c r="N36" s="14" t="n"/>
      <c r="O36" s="16">
        <f>IF(OR($B36="",$F36=""),"",IF($L36&lt;&gt;"",$L36-$F36,TODAY()-$F36))</f>
        <v/>
      </c>
      <c r="P36" s="16">
        <f>IF($I36="","",IF($J36&lt;&gt;"",$J36-$I36,TODAY()-$I36))</f>
        <v/>
      </c>
      <c r="Q36" s="16">
        <f>IF(OR($L36="",$H36=""),"",IF($L36&lt;=$H36,"Yes","No"))</f>
        <v/>
      </c>
      <c r="R36" s="16">
        <f>IF(OR($B36="",$H36="",OR($M36="Done",$M36="Not proceeding")),"",$H36-TODAY())</f>
        <v/>
      </c>
      <c r="S36" s="17">
        <f>IF($B36="","",TRIM(IF(OR($M36="Done",$M36="Not proceeding"),"",IF($G36="","No owner. ","")&amp;IF($H36="","No due date. ",IF($H36&lt;TODAY(),"Past due date. ",IF($H36-TODAY()&lt;=$C$5,"Due soon. ",""))))&amp;IF(AND($D36="Recommendation",$I36=""),"Recommendation not sent. ","")&amp;IF(AND($I36&lt;&gt;"",$J36=""),IF(TODAY()-$I36&gt;$C$4,"Response overdue. ",IF($I36+$C$4-TODAY()&lt;=$C$5,"Response due soon. ","Awaiting response. ")),"")&amp;IF(AND($M36="Done",$L36=""),"Add date closed. ","")))</f>
        <v/>
      </c>
      <c r="T36" s="16">
        <f>IF($B36="","",IF(OR($M36="Done",$M36="Not proceeding"),"Closed",IF(OR(ISNUMBER(SEARCH("Past due",$S36)),ISNUMBER(SEARCH("Response overdue",$S36))),"Overdue",IF(ISNUMBER(SEARCH("soon",$S36)),"Due soon",IF(OR($G36="",$H36=""),"Needs owner or date","On track")))))</f>
        <v/>
      </c>
    </row>
    <row r="37">
      <c r="A37" s="13">
        <f>IF($B37="","",ROW()-7)</f>
        <v/>
      </c>
      <c r="B37" s="14" t="n"/>
      <c r="C37" s="13" t="n"/>
      <c r="D37" s="13" t="n"/>
      <c r="E37" s="14" t="n"/>
      <c r="F37" s="15" t="n"/>
      <c r="G37" s="13" t="n"/>
      <c r="H37" s="15" t="n"/>
      <c r="I37" s="15" t="n"/>
      <c r="J37" s="15" t="n"/>
      <c r="K37" s="13" t="n"/>
      <c r="L37" s="15" t="n"/>
      <c r="M37" s="13" t="n"/>
      <c r="N37" s="14" t="n"/>
      <c r="O37" s="16">
        <f>IF(OR($B37="",$F37=""),"",IF($L37&lt;&gt;"",$L37-$F37,TODAY()-$F37))</f>
        <v/>
      </c>
      <c r="P37" s="16">
        <f>IF($I37="","",IF($J37&lt;&gt;"",$J37-$I37,TODAY()-$I37))</f>
        <v/>
      </c>
      <c r="Q37" s="16">
        <f>IF(OR($L37="",$H37=""),"",IF($L37&lt;=$H37,"Yes","No"))</f>
        <v/>
      </c>
      <c r="R37" s="16">
        <f>IF(OR($B37="",$H37="",OR($M37="Done",$M37="Not proceeding")),"",$H37-TODAY())</f>
        <v/>
      </c>
      <c r="S37" s="17">
        <f>IF($B37="","",TRIM(IF(OR($M37="Done",$M37="Not proceeding"),"",IF($G37="","No owner. ","")&amp;IF($H37="","No due date. ",IF($H37&lt;TODAY(),"Past due date. ",IF($H37-TODAY()&lt;=$C$5,"Due soon. ",""))))&amp;IF(AND($D37="Recommendation",$I37=""),"Recommendation not sent. ","")&amp;IF(AND($I37&lt;&gt;"",$J37=""),IF(TODAY()-$I37&gt;$C$4,"Response overdue. ",IF($I37+$C$4-TODAY()&lt;=$C$5,"Response due soon. ","Awaiting response. ")),"")&amp;IF(AND($M37="Done",$L37=""),"Add date closed. ","")))</f>
        <v/>
      </c>
      <c r="T37" s="16">
        <f>IF($B37="","",IF(OR($M37="Done",$M37="Not proceeding"),"Closed",IF(OR(ISNUMBER(SEARCH("Past due",$S37)),ISNUMBER(SEARCH("Response overdue",$S37))),"Overdue",IF(ISNUMBER(SEARCH("soon",$S37)),"Due soon",IF(OR($G37="",$H37=""),"Needs owner or date","On track")))))</f>
        <v/>
      </c>
    </row>
    <row r="38">
      <c r="A38" s="13">
        <f>IF($B38="","",ROW()-7)</f>
        <v/>
      </c>
      <c r="B38" s="14" t="n"/>
      <c r="C38" s="13" t="n"/>
      <c r="D38" s="13" t="n"/>
      <c r="E38" s="14" t="n"/>
      <c r="F38" s="15" t="n"/>
      <c r="G38" s="13" t="n"/>
      <c r="H38" s="15" t="n"/>
      <c r="I38" s="15" t="n"/>
      <c r="J38" s="15" t="n"/>
      <c r="K38" s="13" t="n"/>
      <c r="L38" s="15" t="n"/>
      <c r="M38" s="13" t="n"/>
      <c r="N38" s="14" t="n"/>
      <c r="O38" s="16">
        <f>IF(OR($B38="",$F38=""),"",IF($L38&lt;&gt;"",$L38-$F38,TODAY()-$F38))</f>
        <v/>
      </c>
      <c r="P38" s="16">
        <f>IF($I38="","",IF($J38&lt;&gt;"",$J38-$I38,TODAY()-$I38))</f>
        <v/>
      </c>
      <c r="Q38" s="16">
        <f>IF(OR($L38="",$H38=""),"",IF($L38&lt;=$H38,"Yes","No"))</f>
        <v/>
      </c>
      <c r="R38" s="16">
        <f>IF(OR($B38="",$H38="",OR($M38="Done",$M38="Not proceeding")),"",$H38-TODAY())</f>
        <v/>
      </c>
      <c r="S38" s="17">
        <f>IF($B38="","",TRIM(IF(OR($M38="Done",$M38="Not proceeding"),"",IF($G38="","No owner. ","")&amp;IF($H38="","No due date. ",IF($H38&lt;TODAY(),"Past due date. ",IF($H38-TODAY()&lt;=$C$5,"Due soon. ",""))))&amp;IF(AND($D38="Recommendation",$I38=""),"Recommendation not sent. ","")&amp;IF(AND($I38&lt;&gt;"",$J38=""),IF(TODAY()-$I38&gt;$C$4,"Response overdue. ",IF($I38+$C$4-TODAY()&lt;=$C$5,"Response due soon. ","Awaiting response. ")),"")&amp;IF(AND($M38="Done",$L38=""),"Add date closed. ","")))</f>
        <v/>
      </c>
      <c r="T38" s="16">
        <f>IF($B38="","",IF(OR($M38="Done",$M38="Not proceeding"),"Closed",IF(OR(ISNUMBER(SEARCH("Past due",$S38)),ISNUMBER(SEARCH("Response overdue",$S38))),"Overdue",IF(ISNUMBER(SEARCH("soon",$S38)),"Due soon",IF(OR($G38="",$H38=""),"Needs owner or date","On track")))))</f>
        <v/>
      </c>
    </row>
    <row r="39">
      <c r="A39" s="13">
        <f>IF($B39="","",ROW()-7)</f>
        <v/>
      </c>
      <c r="B39" s="14" t="n"/>
      <c r="C39" s="13" t="n"/>
      <c r="D39" s="13" t="n"/>
      <c r="E39" s="14" t="n"/>
      <c r="F39" s="15" t="n"/>
      <c r="G39" s="13" t="n"/>
      <c r="H39" s="15" t="n"/>
      <c r="I39" s="15" t="n"/>
      <c r="J39" s="15" t="n"/>
      <c r="K39" s="13" t="n"/>
      <c r="L39" s="15" t="n"/>
      <c r="M39" s="13" t="n"/>
      <c r="N39" s="14" t="n"/>
      <c r="O39" s="16">
        <f>IF(OR($B39="",$F39=""),"",IF($L39&lt;&gt;"",$L39-$F39,TODAY()-$F39))</f>
        <v/>
      </c>
      <c r="P39" s="16">
        <f>IF($I39="","",IF($J39&lt;&gt;"",$J39-$I39,TODAY()-$I39))</f>
        <v/>
      </c>
      <c r="Q39" s="16">
        <f>IF(OR($L39="",$H39=""),"",IF($L39&lt;=$H39,"Yes","No"))</f>
        <v/>
      </c>
      <c r="R39" s="16">
        <f>IF(OR($B39="",$H39="",OR($M39="Done",$M39="Not proceeding")),"",$H39-TODAY())</f>
        <v/>
      </c>
      <c r="S39" s="17">
        <f>IF($B39="","",TRIM(IF(OR($M39="Done",$M39="Not proceeding"),"",IF($G39="","No owner. ","")&amp;IF($H39="","No due date. ",IF($H39&lt;TODAY(),"Past due date. ",IF($H39-TODAY()&lt;=$C$5,"Due soon. ",""))))&amp;IF(AND($D39="Recommendation",$I39=""),"Recommendation not sent. ","")&amp;IF(AND($I39&lt;&gt;"",$J39=""),IF(TODAY()-$I39&gt;$C$4,"Response overdue. ",IF($I39+$C$4-TODAY()&lt;=$C$5,"Response due soon. ","Awaiting response. ")),"")&amp;IF(AND($M39="Done",$L39=""),"Add date closed. ","")))</f>
        <v/>
      </c>
      <c r="T39" s="16">
        <f>IF($B39="","",IF(OR($M39="Done",$M39="Not proceeding"),"Closed",IF(OR(ISNUMBER(SEARCH("Past due",$S39)),ISNUMBER(SEARCH("Response overdue",$S39))),"Overdue",IF(ISNUMBER(SEARCH("soon",$S39)),"Due soon",IF(OR($G39="",$H39=""),"Needs owner or date","On track")))))</f>
        <v/>
      </c>
    </row>
    <row r="40">
      <c r="A40" s="13">
        <f>IF($B40="","",ROW()-7)</f>
        <v/>
      </c>
      <c r="B40" s="14" t="n"/>
      <c r="C40" s="13" t="n"/>
      <c r="D40" s="13" t="n"/>
      <c r="E40" s="14" t="n"/>
      <c r="F40" s="15" t="n"/>
      <c r="G40" s="13" t="n"/>
      <c r="H40" s="15" t="n"/>
      <c r="I40" s="15" t="n"/>
      <c r="J40" s="15" t="n"/>
      <c r="K40" s="13" t="n"/>
      <c r="L40" s="15" t="n"/>
      <c r="M40" s="13" t="n"/>
      <c r="N40" s="14" t="n"/>
      <c r="O40" s="16">
        <f>IF(OR($B40="",$F40=""),"",IF($L40&lt;&gt;"",$L40-$F40,TODAY()-$F40))</f>
        <v/>
      </c>
      <c r="P40" s="16">
        <f>IF($I40="","",IF($J40&lt;&gt;"",$J40-$I40,TODAY()-$I40))</f>
        <v/>
      </c>
      <c r="Q40" s="16">
        <f>IF(OR($L40="",$H40=""),"",IF($L40&lt;=$H40,"Yes","No"))</f>
        <v/>
      </c>
      <c r="R40" s="16">
        <f>IF(OR($B40="",$H40="",OR($M40="Done",$M40="Not proceeding")),"",$H40-TODAY())</f>
        <v/>
      </c>
      <c r="S40" s="17">
        <f>IF($B40="","",TRIM(IF(OR($M40="Done",$M40="Not proceeding"),"",IF($G40="","No owner. ","")&amp;IF($H40="","No due date. ",IF($H40&lt;TODAY(),"Past due date. ",IF($H40-TODAY()&lt;=$C$5,"Due soon. ",""))))&amp;IF(AND($D40="Recommendation",$I40=""),"Recommendation not sent. ","")&amp;IF(AND($I40&lt;&gt;"",$J40=""),IF(TODAY()-$I40&gt;$C$4,"Response overdue. ",IF($I40+$C$4-TODAY()&lt;=$C$5,"Response due soon. ","Awaiting response. ")),"")&amp;IF(AND($M40="Done",$L40=""),"Add date closed. ","")))</f>
        <v/>
      </c>
      <c r="T40" s="16">
        <f>IF($B40="","",IF(OR($M40="Done",$M40="Not proceeding"),"Closed",IF(OR(ISNUMBER(SEARCH("Past due",$S40)),ISNUMBER(SEARCH("Response overdue",$S40))),"Overdue",IF(ISNUMBER(SEARCH("soon",$S40)),"Due soon",IF(OR($G40="",$H40=""),"Needs owner or date","On track")))))</f>
        <v/>
      </c>
    </row>
    <row r="41">
      <c r="A41" s="13">
        <f>IF($B41="","",ROW()-7)</f>
        <v/>
      </c>
      <c r="B41" s="14" t="n"/>
      <c r="C41" s="13" t="n"/>
      <c r="D41" s="13" t="n"/>
      <c r="E41" s="14" t="n"/>
      <c r="F41" s="15" t="n"/>
      <c r="G41" s="13" t="n"/>
      <c r="H41" s="15" t="n"/>
      <c r="I41" s="15" t="n"/>
      <c r="J41" s="15" t="n"/>
      <c r="K41" s="13" t="n"/>
      <c r="L41" s="15" t="n"/>
      <c r="M41" s="13" t="n"/>
      <c r="N41" s="14" t="n"/>
      <c r="O41" s="16">
        <f>IF(OR($B41="",$F41=""),"",IF($L41&lt;&gt;"",$L41-$F41,TODAY()-$F41))</f>
        <v/>
      </c>
      <c r="P41" s="16">
        <f>IF($I41="","",IF($J41&lt;&gt;"",$J41-$I41,TODAY()-$I41))</f>
        <v/>
      </c>
      <c r="Q41" s="16">
        <f>IF(OR($L41="",$H41=""),"",IF($L41&lt;=$H41,"Yes","No"))</f>
        <v/>
      </c>
      <c r="R41" s="16">
        <f>IF(OR($B41="",$H41="",OR($M41="Done",$M41="Not proceeding")),"",$H41-TODAY())</f>
        <v/>
      </c>
      <c r="S41" s="17">
        <f>IF($B41="","",TRIM(IF(OR($M41="Done",$M41="Not proceeding"),"",IF($G41="","No owner. ","")&amp;IF($H41="","No due date. ",IF($H41&lt;TODAY(),"Past due date. ",IF($H41-TODAY()&lt;=$C$5,"Due soon. ",""))))&amp;IF(AND($D41="Recommendation",$I41=""),"Recommendation not sent. ","")&amp;IF(AND($I41&lt;&gt;"",$J41=""),IF(TODAY()-$I41&gt;$C$4,"Response overdue. ",IF($I41+$C$4-TODAY()&lt;=$C$5,"Response due soon. ","Awaiting response. ")),"")&amp;IF(AND($M41="Done",$L41=""),"Add date closed. ","")))</f>
        <v/>
      </c>
      <c r="T41" s="16">
        <f>IF($B41="","",IF(OR($M41="Done",$M41="Not proceeding"),"Closed",IF(OR(ISNUMBER(SEARCH("Past due",$S41)),ISNUMBER(SEARCH("Response overdue",$S41))),"Overdue",IF(ISNUMBER(SEARCH("soon",$S41)),"Due soon",IF(OR($G41="",$H41=""),"Needs owner or date","On track")))))</f>
        <v/>
      </c>
    </row>
    <row r="42">
      <c r="A42" s="13">
        <f>IF($B42="","",ROW()-7)</f>
        <v/>
      </c>
      <c r="B42" s="14" t="n"/>
      <c r="C42" s="13" t="n"/>
      <c r="D42" s="13" t="n"/>
      <c r="E42" s="14" t="n"/>
      <c r="F42" s="15" t="n"/>
      <c r="G42" s="13" t="n"/>
      <c r="H42" s="15" t="n"/>
      <c r="I42" s="15" t="n"/>
      <c r="J42" s="15" t="n"/>
      <c r="K42" s="13" t="n"/>
      <c r="L42" s="15" t="n"/>
      <c r="M42" s="13" t="n"/>
      <c r="N42" s="14" t="n"/>
      <c r="O42" s="16">
        <f>IF(OR($B42="",$F42=""),"",IF($L42&lt;&gt;"",$L42-$F42,TODAY()-$F42))</f>
        <v/>
      </c>
      <c r="P42" s="16">
        <f>IF($I42="","",IF($J42&lt;&gt;"",$J42-$I42,TODAY()-$I42))</f>
        <v/>
      </c>
      <c r="Q42" s="16">
        <f>IF(OR($L42="",$H42=""),"",IF($L42&lt;=$H42,"Yes","No"))</f>
        <v/>
      </c>
      <c r="R42" s="16">
        <f>IF(OR($B42="",$H42="",OR($M42="Done",$M42="Not proceeding")),"",$H42-TODAY())</f>
        <v/>
      </c>
      <c r="S42" s="17">
        <f>IF($B42="","",TRIM(IF(OR($M42="Done",$M42="Not proceeding"),"",IF($G42="","No owner. ","")&amp;IF($H42="","No due date. ",IF($H42&lt;TODAY(),"Past due date. ",IF($H42-TODAY()&lt;=$C$5,"Due soon. ",""))))&amp;IF(AND($D42="Recommendation",$I42=""),"Recommendation not sent. ","")&amp;IF(AND($I42&lt;&gt;"",$J42=""),IF(TODAY()-$I42&gt;$C$4,"Response overdue. ",IF($I42+$C$4-TODAY()&lt;=$C$5,"Response due soon. ","Awaiting response. ")),"")&amp;IF(AND($M42="Done",$L42=""),"Add date closed. ","")))</f>
        <v/>
      </c>
      <c r="T42" s="16">
        <f>IF($B42="","",IF(OR($M42="Done",$M42="Not proceeding"),"Closed",IF(OR(ISNUMBER(SEARCH("Past due",$S42)),ISNUMBER(SEARCH("Response overdue",$S42))),"Overdue",IF(ISNUMBER(SEARCH("soon",$S42)),"Due soon",IF(OR($G42="",$H42=""),"Needs owner or date","On track")))))</f>
        <v/>
      </c>
    </row>
    <row r="43">
      <c r="A43" s="13">
        <f>IF($B43="","",ROW()-7)</f>
        <v/>
      </c>
      <c r="B43" s="14" t="n"/>
      <c r="C43" s="13" t="n"/>
      <c r="D43" s="13" t="n"/>
      <c r="E43" s="14" t="n"/>
      <c r="F43" s="15" t="n"/>
      <c r="G43" s="13" t="n"/>
      <c r="H43" s="15" t="n"/>
      <c r="I43" s="15" t="n"/>
      <c r="J43" s="15" t="n"/>
      <c r="K43" s="13" t="n"/>
      <c r="L43" s="15" t="n"/>
      <c r="M43" s="13" t="n"/>
      <c r="N43" s="14" t="n"/>
      <c r="O43" s="16">
        <f>IF(OR($B43="",$F43=""),"",IF($L43&lt;&gt;"",$L43-$F43,TODAY()-$F43))</f>
        <v/>
      </c>
      <c r="P43" s="16">
        <f>IF($I43="","",IF($J43&lt;&gt;"",$J43-$I43,TODAY()-$I43))</f>
        <v/>
      </c>
      <c r="Q43" s="16">
        <f>IF(OR($L43="",$H43=""),"",IF($L43&lt;=$H43,"Yes","No"))</f>
        <v/>
      </c>
      <c r="R43" s="16">
        <f>IF(OR($B43="",$H43="",OR($M43="Done",$M43="Not proceeding")),"",$H43-TODAY())</f>
        <v/>
      </c>
      <c r="S43" s="17">
        <f>IF($B43="","",TRIM(IF(OR($M43="Done",$M43="Not proceeding"),"",IF($G43="","No owner. ","")&amp;IF($H43="","No due date. ",IF($H43&lt;TODAY(),"Past due date. ",IF($H43-TODAY()&lt;=$C$5,"Due soon. ",""))))&amp;IF(AND($D43="Recommendation",$I43=""),"Recommendation not sent. ","")&amp;IF(AND($I43&lt;&gt;"",$J43=""),IF(TODAY()-$I43&gt;$C$4,"Response overdue. ",IF($I43+$C$4-TODAY()&lt;=$C$5,"Response due soon. ","Awaiting response. ")),"")&amp;IF(AND($M43="Done",$L43=""),"Add date closed. ","")))</f>
        <v/>
      </c>
      <c r="T43" s="16">
        <f>IF($B43="","",IF(OR($M43="Done",$M43="Not proceeding"),"Closed",IF(OR(ISNUMBER(SEARCH("Past due",$S43)),ISNUMBER(SEARCH("Response overdue",$S43))),"Overdue",IF(ISNUMBER(SEARCH("soon",$S43)),"Due soon",IF(OR($G43="",$H43=""),"Needs owner or date","On track")))))</f>
        <v/>
      </c>
    </row>
    <row r="44">
      <c r="A44" s="13">
        <f>IF($B44="","",ROW()-7)</f>
        <v/>
      </c>
      <c r="B44" s="14" t="n"/>
      <c r="C44" s="13" t="n"/>
      <c r="D44" s="13" t="n"/>
      <c r="E44" s="14" t="n"/>
      <c r="F44" s="15" t="n"/>
      <c r="G44" s="13" t="n"/>
      <c r="H44" s="15" t="n"/>
      <c r="I44" s="15" t="n"/>
      <c r="J44" s="15" t="n"/>
      <c r="K44" s="13" t="n"/>
      <c r="L44" s="15" t="n"/>
      <c r="M44" s="13" t="n"/>
      <c r="N44" s="14" t="n"/>
      <c r="O44" s="16">
        <f>IF(OR($B44="",$F44=""),"",IF($L44&lt;&gt;"",$L44-$F44,TODAY()-$F44))</f>
        <v/>
      </c>
      <c r="P44" s="16">
        <f>IF($I44="","",IF($J44&lt;&gt;"",$J44-$I44,TODAY()-$I44))</f>
        <v/>
      </c>
      <c r="Q44" s="16">
        <f>IF(OR($L44="",$H44=""),"",IF($L44&lt;=$H44,"Yes","No"))</f>
        <v/>
      </c>
      <c r="R44" s="16">
        <f>IF(OR($B44="",$H44="",OR($M44="Done",$M44="Not proceeding")),"",$H44-TODAY())</f>
        <v/>
      </c>
      <c r="S44" s="17">
        <f>IF($B44="","",TRIM(IF(OR($M44="Done",$M44="Not proceeding"),"",IF($G44="","No owner. ","")&amp;IF($H44="","No due date. ",IF($H44&lt;TODAY(),"Past due date. ",IF($H44-TODAY()&lt;=$C$5,"Due soon. ",""))))&amp;IF(AND($D44="Recommendation",$I44=""),"Recommendation not sent. ","")&amp;IF(AND($I44&lt;&gt;"",$J44=""),IF(TODAY()-$I44&gt;$C$4,"Response overdue. ",IF($I44+$C$4-TODAY()&lt;=$C$5,"Response due soon. ","Awaiting response. ")),"")&amp;IF(AND($M44="Done",$L44=""),"Add date closed. ","")))</f>
        <v/>
      </c>
      <c r="T44" s="16">
        <f>IF($B44="","",IF(OR($M44="Done",$M44="Not proceeding"),"Closed",IF(OR(ISNUMBER(SEARCH("Past due",$S44)),ISNUMBER(SEARCH("Response overdue",$S44))),"Overdue",IF(ISNUMBER(SEARCH("soon",$S44)),"Due soon",IF(OR($G44="",$H44=""),"Needs owner or date","On track")))))</f>
        <v/>
      </c>
    </row>
    <row r="45">
      <c r="A45" s="13">
        <f>IF($B45="","",ROW()-7)</f>
        <v/>
      </c>
      <c r="B45" s="14" t="n"/>
      <c r="C45" s="13" t="n"/>
      <c r="D45" s="13" t="n"/>
      <c r="E45" s="14" t="n"/>
      <c r="F45" s="15" t="n"/>
      <c r="G45" s="13" t="n"/>
      <c r="H45" s="15" t="n"/>
      <c r="I45" s="15" t="n"/>
      <c r="J45" s="15" t="n"/>
      <c r="K45" s="13" t="n"/>
      <c r="L45" s="15" t="n"/>
      <c r="M45" s="13" t="n"/>
      <c r="N45" s="14" t="n"/>
      <c r="O45" s="16">
        <f>IF(OR($B45="",$F45=""),"",IF($L45&lt;&gt;"",$L45-$F45,TODAY()-$F45))</f>
        <v/>
      </c>
      <c r="P45" s="16">
        <f>IF($I45="","",IF($J45&lt;&gt;"",$J45-$I45,TODAY()-$I45))</f>
        <v/>
      </c>
      <c r="Q45" s="16">
        <f>IF(OR($L45="",$H45=""),"",IF($L45&lt;=$H45,"Yes","No"))</f>
        <v/>
      </c>
      <c r="R45" s="16">
        <f>IF(OR($B45="",$H45="",OR($M45="Done",$M45="Not proceeding")),"",$H45-TODAY())</f>
        <v/>
      </c>
      <c r="S45" s="17">
        <f>IF($B45="","",TRIM(IF(OR($M45="Done",$M45="Not proceeding"),"",IF($G45="","No owner. ","")&amp;IF($H45="","No due date. ",IF($H45&lt;TODAY(),"Past due date. ",IF($H45-TODAY()&lt;=$C$5,"Due soon. ",""))))&amp;IF(AND($D45="Recommendation",$I45=""),"Recommendation not sent. ","")&amp;IF(AND($I45&lt;&gt;"",$J45=""),IF(TODAY()-$I45&gt;$C$4,"Response overdue. ",IF($I45+$C$4-TODAY()&lt;=$C$5,"Response due soon. ","Awaiting response. ")),"")&amp;IF(AND($M45="Done",$L45=""),"Add date closed. ","")))</f>
        <v/>
      </c>
      <c r="T45" s="16">
        <f>IF($B45="","",IF(OR($M45="Done",$M45="Not proceeding"),"Closed",IF(OR(ISNUMBER(SEARCH("Past due",$S45)),ISNUMBER(SEARCH("Response overdue",$S45))),"Overdue",IF(ISNUMBER(SEARCH("soon",$S45)),"Due soon",IF(OR($G45="",$H45=""),"Needs owner or date","On track")))))</f>
        <v/>
      </c>
    </row>
    <row r="46">
      <c r="A46" s="13">
        <f>IF($B46="","",ROW()-7)</f>
        <v/>
      </c>
      <c r="B46" s="14" t="n"/>
      <c r="C46" s="13" t="n"/>
      <c r="D46" s="13" t="n"/>
      <c r="E46" s="14" t="n"/>
      <c r="F46" s="15" t="n"/>
      <c r="G46" s="13" t="n"/>
      <c r="H46" s="15" t="n"/>
      <c r="I46" s="15" t="n"/>
      <c r="J46" s="15" t="n"/>
      <c r="K46" s="13" t="n"/>
      <c r="L46" s="15" t="n"/>
      <c r="M46" s="13" t="n"/>
      <c r="N46" s="14" t="n"/>
      <c r="O46" s="16">
        <f>IF(OR($B46="",$F46=""),"",IF($L46&lt;&gt;"",$L46-$F46,TODAY()-$F46))</f>
        <v/>
      </c>
      <c r="P46" s="16">
        <f>IF($I46="","",IF($J46&lt;&gt;"",$J46-$I46,TODAY()-$I46))</f>
        <v/>
      </c>
      <c r="Q46" s="16">
        <f>IF(OR($L46="",$H46=""),"",IF($L46&lt;=$H46,"Yes","No"))</f>
        <v/>
      </c>
      <c r="R46" s="16">
        <f>IF(OR($B46="",$H46="",OR($M46="Done",$M46="Not proceeding")),"",$H46-TODAY())</f>
        <v/>
      </c>
      <c r="S46" s="17">
        <f>IF($B46="","",TRIM(IF(OR($M46="Done",$M46="Not proceeding"),"",IF($G46="","No owner. ","")&amp;IF($H46="","No due date. ",IF($H46&lt;TODAY(),"Past due date. ",IF($H46-TODAY()&lt;=$C$5,"Due soon. ",""))))&amp;IF(AND($D46="Recommendation",$I46=""),"Recommendation not sent. ","")&amp;IF(AND($I46&lt;&gt;"",$J46=""),IF(TODAY()-$I46&gt;$C$4,"Response overdue. ",IF($I46+$C$4-TODAY()&lt;=$C$5,"Response due soon. ","Awaiting response. ")),"")&amp;IF(AND($M46="Done",$L46=""),"Add date closed. ","")))</f>
        <v/>
      </c>
      <c r="T46" s="16">
        <f>IF($B46="","",IF(OR($M46="Done",$M46="Not proceeding"),"Closed",IF(OR(ISNUMBER(SEARCH("Past due",$S46)),ISNUMBER(SEARCH("Response overdue",$S46))),"Overdue",IF(ISNUMBER(SEARCH("soon",$S46)),"Due soon",IF(OR($G46="",$H46=""),"Needs owner or date","On track")))))</f>
        <v/>
      </c>
    </row>
    <row r="47">
      <c r="A47" s="13">
        <f>IF($B47="","",ROW()-7)</f>
        <v/>
      </c>
      <c r="B47" s="14" t="n"/>
      <c r="C47" s="13" t="n"/>
      <c r="D47" s="13" t="n"/>
      <c r="E47" s="14" t="n"/>
      <c r="F47" s="15" t="n"/>
      <c r="G47" s="13" t="n"/>
      <c r="H47" s="15" t="n"/>
      <c r="I47" s="15" t="n"/>
      <c r="J47" s="15" t="n"/>
      <c r="K47" s="13" t="n"/>
      <c r="L47" s="15" t="n"/>
      <c r="M47" s="13" t="n"/>
      <c r="N47" s="14" t="n"/>
      <c r="O47" s="16">
        <f>IF(OR($B47="",$F47=""),"",IF($L47&lt;&gt;"",$L47-$F47,TODAY()-$F47))</f>
        <v/>
      </c>
      <c r="P47" s="16">
        <f>IF($I47="","",IF($J47&lt;&gt;"",$J47-$I47,TODAY()-$I47))</f>
        <v/>
      </c>
      <c r="Q47" s="16">
        <f>IF(OR($L47="",$H47=""),"",IF($L47&lt;=$H47,"Yes","No"))</f>
        <v/>
      </c>
      <c r="R47" s="16">
        <f>IF(OR($B47="",$H47="",OR($M47="Done",$M47="Not proceeding")),"",$H47-TODAY())</f>
        <v/>
      </c>
      <c r="S47" s="17">
        <f>IF($B47="","",TRIM(IF(OR($M47="Done",$M47="Not proceeding"),"",IF($G47="","No owner. ","")&amp;IF($H47="","No due date. ",IF($H47&lt;TODAY(),"Past due date. ",IF($H47-TODAY()&lt;=$C$5,"Due soon. ",""))))&amp;IF(AND($D47="Recommendation",$I47=""),"Recommendation not sent. ","")&amp;IF(AND($I47&lt;&gt;"",$J47=""),IF(TODAY()-$I47&gt;$C$4,"Response overdue. ",IF($I47+$C$4-TODAY()&lt;=$C$5,"Response due soon. ","Awaiting response. ")),"")&amp;IF(AND($M47="Done",$L47=""),"Add date closed. ","")))</f>
        <v/>
      </c>
      <c r="T47" s="16">
        <f>IF($B47="","",IF(OR($M47="Done",$M47="Not proceeding"),"Closed",IF(OR(ISNUMBER(SEARCH("Past due",$S47)),ISNUMBER(SEARCH("Response overdue",$S47))),"Overdue",IF(ISNUMBER(SEARCH("soon",$S47)),"Due soon",IF(OR($G47="",$H47=""),"Needs owner or date","On track")))))</f>
        <v/>
      </c>
    </row>
    <row r="48">
      <c r="A48" s="13">
        <f>IF($B48="","",ROW()-7)</f>
        <v/>
      </c>
      <c r="B48" s="14" t="n"/>
      <c r="C48" s="13" t="n"/>
      <c r="D48" s="13" t="n"/>
      <c r="E48" s="14" t="n"/>
      <c r="F48" s="15" t="n"/>
      <c r="G48" s="13" t="n"/>
      <c r="H48" s="15" t="n"/>
      <c r="I48" s="15" t="n"/>
      <c r="J48" s="15" t="n"/>
      <c r="K48" s="13" t="n"/>
      <c r="L48" s="15" t="n"/>
      <c r="M48" s="13" t="n"/>
      <c r="N48" s="14" t="n"/>
      <c r="O48" s="16">
        <f>IF(OR($B48="",$F48=""),"",IF($L48&lt;&gt;"",$L48-$F48,TODAY()-$F48))</f>
        <v/>
      </c>
      <c r="P48" s="16">
        <f>IF($I48="","",IF($J48&lt;&gt;"",$J48-$I48,TODAY()-$I48))</f>
        <v/>
      </c>
      <c r="Q48" s="16">
        <f>IF(OR($L48="",$H48=""),"",IF($L48&lt;=$H48,"Yes","No"))</f>
        <v/>
      </c>
      <c r="R48" s="16">
        <f>IF(OR($B48="",$H48="",OR($M48="Done",$M48="Not proceeding")),"",$H48-TODAY())</f>
        <v/>
      </c>
      <c r="S48" s="17">
        <f>IF($B48="","",TRIM(IF(OR($M48="Done",$M48="Not proceeding"),"",IF($G48="","No owner. ","")&amp;IF($H48="","No due date. ",IF($H48&lt;TODAY(),"Past due date. ",IF($H48-TODAY()&lt;=$C$5,"Due soon. ",""))))&amp;IF(AND($D48="Recommendation",$I48=""),"Recommendation not sent. ","")&amp;IF(AND($I48&lt;&gt;"",$J48=""),IF(TODAY()-$I48&gt;$C$4,"Response overdue. ",IF($I48+$C$4-TODAY()&lt;=$C$5,"Response due soon. ","Awaiting response. ")),"")&amp;IF(AND($M48="Done",$L48=""),"Add date closed. ","")))</f>
        <v/>
      </c>
      <c r="T48" s="16">
        <f>IF($B48="","",IF(OR($M48="Done",$M48="Not proceeding"),"Closed",IF(OR(ISNUMBER(SEARCH("Past due",$S48)),ISNUMBER(SEARCH("Response overdue",$S48))),"Overdue",IF(ISNUMBER(SEARCH("soon",$S48)),"Due soon",IF(OR($G48="",$H48=""),"Needs owner or date","On track")))))</f>
        <v/>
      </c>
    </row>
    <row r="49">
      <c r="A49" s="13">
        <f>IF($B49="","",ROW()-7)</f>
        <v/>
      </c>
      <c r="B49" s="14" t="n"/>
      <c r="C49" s="13" t="n"/>
      <c r="D49" s="13" t="n"/>
      <c r="E49" s="14" t="n"/>
      <c r="F49" s="15" t="n"/>
      <c r="G49" s="13" t="n"/>
      <c r="H49" s="15" t="n"/>
      <c r="I49" s="15" t="n"/>
      <c r="J49" s="15" t="n"/>
      <c r="K49" s="13" t="n"/>
      <c r="L49" s="15" t="n"/>
      <c r="M49" s="13" t="n"/>
      <c r="N49" s="14" t="n"/>
      <c r="O49" s="16">
        <f>IF(OR($B49="",$F49=""),"",IF($L49&lt;&gt;"",$L49-$F49,TODAY()-$F49))</f>
        <v/>
      </c>
      <c r="P49" s="16">
        <f>IF($I49="","",IF($J49&lt;&gt;"",$J49-$I49,TODAY()-$I49))</f>
        <v/>
      </c>
      <c r="Q49" s="16">
        <f>IF(OR($L49="",$H49=""),"",IF($L49&lt;=$H49,"Yes","No"))</f>
        <v/>
      </c>
      <c r="R49" s="16">
        <f>IF(OR($B49="",$H49="",OR($M49="Done",$M49="Not proceeding")),"",$H49-TODAY())</f>
        <v/>
      </c>
      <c r="S49" s="17">
        <f>IF($B49="","",TRIM(IF(OR($M49="Done",$M49="Not proceeding"),"",IF($G49="","No owner. ","")&amp;IF($H49="","No due date. ",IF($H49&lt;TODAY(),"Past due date. ",IF($H49-TODAY()&lt;=$C$5,"Due soon. ",""))))&amp;IF(AND($D49="Recommendation",$I49=""),"Recommendation not sent. ","")&amp;IF(AND($I49&lt;&gt;"",$J49=""),IF(TODAY()-$I49&gt;$C$4,"Response overdue. ",IF($I49+$C$4-TODAY()&lt;=$C$5,"Response due soon. ","Awaiting response. ")),"")&amp;IF(AND($M49="Done",$L49=""),"Add date closed. ","")))</f>
        <v/>
      </c>
      <c r="T49" s="16">
        <f>IF($B49="","",IF(OR($M49="Done",$M49="Not proceeding"),"Closed",IF(OR(ISNUMBER(SEARCH("Past due",$S49)),ISNUMBER(SEARCH("Response overdue",$S49))),"Overdue",IF(ISNUMBER(SEARCH("soon",$S49)),"Due soon",IF(OR($G49="",$H49=""),"Needs owner or date","On track")))))</f>
        <v/>
      </c>
    </row>
    <row r="50">
      <c r="A50" s="13">
        <f>IF($B50="","",ROW()-7)</f>
        <v/>
      </c>
      <c r="B50" s="14" t="n"/>
      <c r="C50" s="13" t="n"/>
      <c r="D50" s="13" t="n"/>
      <c r="E50" s="14" t="n"/>
      <c r="F50" s="15" t="n"/>
      <c r="G50" s="13" t="n"/>
      <c r="H50" s="15" t="n"/>
      <c r="I50" s="15" t="n"/>
      <c r="J50" s="15" t="n"/>
      <c r="K50" s="13" t="n"/>
      <c r="L50" s="15" t="n"/>
      <c r="M50" s="13" t="n"/>
      <c r="N50" s="14" t="n"/>
      <c r="O50" s="16">
        <f>IF(OR($B50="",$F50=""),"",IF($L50&lt;&gt;"",$L50-$F50,TODAY()-$F50))</f>
        <v/>
      </c>
      <c r="P50" s="16">
        <f>IF($I50="","",IF($J50&lt;&gt;"",$J50-$I50,TODAY()-$I50))</f>
        <v/>
      </c>
      <c r="Q50" s="16">
        <f>IF(OR($L50="",$H50=""),"",IF($L50&lt;=$H50,"Yes","No"))</f>
        <v/>
      </c>
      <c r="R50" s="16">
        <f>IF(OR($B50="",$H50="",OR($M50="Done",$M50="Not proceeding")),"",$H50-TODAY())</f>
        <v/>
      </c>
      <c r="S50" s="17">
        <f>IF($B50="","",TRIM(IF(OR($M50="Done",$M50="Not proceeding"),"",IF($G50="","No owner. ","")&amp;IF($H50="","No due date. ",IF($H50&lt;TODAY(),"Past due date. ",IF($H50-TODAY()&lt;=$C$5,"Due soon. ",""))))&amp;IF(AND($D50="Recommendation",$I50=""),"Recommendation not sent. ","")&amp;IF(AND($I50&lt;&gt;"",$J50=""),IF(TODAY()-$I50&gt;$C$4,"Response overdue. ",IF($I50+$C$4-TODAY()&lt;=$C$5,"Response due soon. ","Awaiting response. ")),"")&amp;IF(AND($M50="Done",$L50=""),"Add date closed. ","")))</f>
        <v/>
      </c>
      <c r="T50" s="16">
        <f>IF($B50="","",IF(OR($M50="Done",$M50="Not proceeding"),"Closed",IF(OR(ISNUMBER(SEARCH("Past due",$S50)),ISNUMBER(SEARCH("Response overdue",$S50))),"Overdue",IF(ISNUMBER(SEARCH("soon",$S50)),"Due soon",IF(OR($G50="",$H50=""),"Needs owner or date","On track")))))</f>
        <v/>
      </c>
    </row>
    <row r="51">
      <c r="A51" s="13">
        <f>IF($B51="","",ROW()-7)</f>
        <v/>
      </c>
      <c r="B51" s="14" t="n"/>
      <c r="C51" s="13" t="n"/>
      <c r="D51" s="13" t="n"/>
      <c r="E51" s="14" t="n"/>
      <c r="F51" s="15" t="n"/>
      <c r="G51" s="13" t="n"/>
      <c r="H51" s="15" t="n"/>
      <c r="I51" s="15" t="n"/>
      <c r="J51" s="15" t="n"/>
      <c r="K51" s="13" t="n"/>
      <c r="L51" s="15" t="n"/>
      <c r="M51" s="13" t="n"/>
      <c r="N51" s="14" t="n"/>
      <c r="O51" s="16">
        <f>IF(OR($B51="",$F51=""),"",IF($L51&lt;&gt;"",$L51-$F51,TODAY()-$F51))</f>
        <v/>
      </c>
      <c r="P51" s="16">
        <f>IF($I51="","",IF($J51&lt;&gt;"",$J51-$I51,TODAY()-$I51))</f>
        <v/>
      </c>
      <c r="Q51" s="16">
        <f>IF(OR($L51="",$H51=""),"",IF($L51&lt;=$H51,"Yes","No"))</f>
        <v/>
      </c>
      <c r="R51" s="16">
        <f>IF(OR($B51="",$H51="",OR($M51="Done",$M51="Not proceeding")),"",$H51-TODAY())</f>
        <v/>
      </c>
      <c r="S51" s="17">
        <f>IF($B51="","",TRIM(IF(OR($M51="Done",$M51="Not proceeding"),"",IF($G51="","No owner. ","")&amp;IF($H51="","No due date. ",IF($H51&lt;TODAY(),"Past due date. ",IF($H51-TODAY()&lt;=$C$5,"Due soon. ",""))))&amp;IF(AND($D51="Recommendation",$I51=""),"Recommendation not sent. ","")&amp;IF(AND($I51&lt;&gt;"",$J51=""),IF(TODAY()-$I51&gt;$C$4,"Response overdue. ",IF($I51+$C$4-TODAY()&lt;=$C$5,"Response due soon. ","Awaiting response. ")),"")&amp;IF(AND($M51="Done",$L51=""),"Add date closed. ","")))</f>
        <v/>
      </c>
      <c r="T51" s="16">
        <f>IF($B51="","",IF(OR($M51="Done",$M51="Not proceeding"),"Closed",IF(OR(ISNUMBER(SEARCH("Past due",$S51)),ISNUMBER(SEARCH("Response overdue",$S51))),"Overdue",IF(ISNUMBER(SEARCH("soon",$S51)),"Due soon",IF(OR($G51="",$H51=""),"Needs owner or date","On track")))))</f>
        <v/>
      </c>
    </row>
    <row r="52">
      <c r="A52" s="13">
        <f>IF($B52="","",ROW()-7)</f>
        <v/>
      </c>
      <c r="B52" s="14" t="n"/>
      <c r="C52" s="13" t="n"/>
      <c r="D52" s="13" t="n"/>
      <c r="E52" s="14" t="n"/>
      <c r="F52" s="15" t="n"/>
      <c r="G52" s="13" t="n"/>
      <c r="H52" s="15" t="n"/>
      <c r="I52" s="15" t="n"/>
      <c r="J52" s="15" t="n"/>
      <c r="K52" s="13" t="n"/>
      <c r="L52" s="15" t="n"/>
      <c r="M52" s="13" t="n"/>
      <c r="N52" s="14" t="n"/>
      <c r="O52" s="16">
        <f>IF(OR($B52="",$F52=""),"",IF($L52&lt;&gt;"",$L52-$F52,TODAY()-$F52))</f>
        <v/>
      </c>
      <c r="P52" s="16">
        <f>IF($I52="","",IF($J52&lt;&gt;"",$J52-$I52,TODAY()-$I52))</f>
        <v/>
      </c>
      <c r="Q52" s="16">
        <f>IF(OR($L52="",$H52=""),"",IF($L52&lt;=$H52,"Yes","No"))</f>
        <v/>
      </c>
      <c r="R52" s="16">
        <f>IF(OR($B52="",$H52="",OR($M52="Done",$M52="Not proceeding")),"",$H52-TODAY())</f>
        <v/>
      </c>
      <c r="S52" s="17">
        <f>IF($B52="","",TRIM(IF(OR($M52="Done",$M52="Not proceeding"),"",IF($G52="","No owner. ","")&amp;IF($H52="","No due date. ",IF($H52&lt;TODAY(),"Past due date. ",IF($H52-TODAY()&lt;=$C$5,"Due soon. ",""))))&amp;IF(AND($D52="Recommendation",$I52=""),"Recommendation not sent. ","")&amp;IF(AND($I52&lt;&gt;"",$J52=""),IF(TODAY()-$I52&gt;$C$4,"Response overdue. ",IF($I52+$C$4-TODAY()&lt;=$C$5,"Response due soon. ","Awaiting response. ")),"")&amp;IF(AND($M52="Done",$L52=""),"Add date closed. ","")))</f>
        <v/>
      </c>
      <c r="T52" s="16">
        <f>IF($B52="","",IF(OR($M52="Done",$M52="Not proceeding"),"Closed",IF(OR(ISNUMBER(SEARCH("Past due",$S52)),ISNUMBER(SEARCH("Response overdue",$S52))),"Overdue",IF(ISNUMBER(SEARCH("soon",$S52)),"Due soon",IF(OR($G52="",$H52=""),"Needs owner or date","On track")))))</f>
        <v/>
      </c>
    </row>
    <row r="53">
      <c r="A53" s="13">
        <f>IF($B53="","",ROW()-7)</f>
        <v/>
      </c>
      <c r="B53" s="14" t="n"/>
      <c r="C53" s="13" t="n"/>
      <c r="D53" s="13" t="n"/>
      <c r="E53" s="14" t="n"/>
      <c r="F53" s="15" t="n"/>
      <c r="G53" s="13" t="n"/>
      <c r="H53" s="15" t="n"/>
      <c r="I53" s="15" t="n"/>
      <c r="J53" s="15" t="n"/>
      <c r="K53" s="13" t="n"/>
      <c r="L53" s="15" t="n"/>
      <c r="M53" s="13" t="n"/>
      <c r="N53" s="14" t="n"/>
      <c r="O53" s="16">
        <f>IF(OR($B53="",$F53=""),"",IF($L53&lt;&gt;"",$L53-$F53,TODAY()-$F53))</f>
        <v/>
      </c>
      <c r="P53" s="16">
        <f>IF($I53="","",IF($J53&lt;&gt;"",$J53-$I53,TODAY()-$I53))</f>
        <v/>
      </c>
      <c r="Q53" s="16">
        <f>IF(OR($L53="",$H53=""),"",IF($L53&lt;=$H53,"Yes","No"))</f>
        <v/>
      </c>
      <c r="R53" s="16">
        <f>IF(OR($B53="",$H53="",OR($M53="Done",$M53="Not proceeding")),"",$H53-TODAY())</f>
        <v/>
      </c>
      <c r="S53" s="17">
        <f>IF($B53="","",TRIM(IF(OR($M53="Done",$M53="Not proceeding"),"",IF($G53="","No owner. ","")&amp;IF($H53="","No due date. ",IF($H53&lt;TODAY(),"Past due date. ",IF($H53-TODAY()&lt;=$C$5,"Due soon. ",""))))&amp;IF(AND($D53="Recommendation",$I53=""),"Recommendation not sent. ","")&amp;IF(AND($I53&lt;&gt;"",$J53=""),IF(TODAY()-$I53&gt;$C$4,"Response overdue. ",IF($I53+$C$4-TODAY()&lt;=$C$5,"Response due soon. ","Awaiting response. ")),"")&amp;IF(AND($M53="Done",$L53=""),"Add date closed. ","")))</f>
        <v/>
      </c>
      <c r="T53" s="16">
        <f>IF($B53="","",IF(OR($M53="Done",$M53="Not proceeding"),"Closed",IF(OR(ISNUMBER(SEARCH("Past due",$S53)),ISNUMBER(SEARCH("Response overdue",$S53))),"Overdue",IF(ISNUMBER(SEARCH("soon",$S53)),"Due soon",IF(OR($G53="",$H53=""),"Needs owner or date","On track")))))</f>
        <v/>
      </c>
    </row>
    <row r="54">
      <c r="A54" s="13">
        <f>IF($B54="","",ROW()-7)</f>
        <v/>
      </c>
      <c r="B54" s="14" t="n"/>
      <c r="C54" s="13" t="n"/>
      <c r="D54" s="13" t="n"/>
      <c r="E54" s="14" t="n"/>
      <c r="F54" s="15" t="n"/>
      <c r="G54" s="13" t="n"/>
      <c r="H54" s="15" t="n"/>
      <c r="I54" s="15" t="n"/>
      <c r="J54" s="15" t="n"/>
      <c r="K54" s="13" t="n"/>
      <c r="L54" s="15" t="n"/>
      <c r="M54" s="13" t="n"/>
      <c r="N54" s="14" t="n"/>
      <c r="O54" s="16">
        <f>IF(OR($B54="",$F54=""),"",IF($L54&lt;&gt;"",$L54-$F54,TODAY()-$F54))</f>
        <v/>
      </c>
      <c r="P54" s="16">
        <f>IF($I54="","",IF($J54&lt;&gt;"",$J54-$I54,TODAY()-$I54))</f>
        <v/>
      </c>
      <c r="Q54" s="16">
        <f>IF(OR($L54="",$H54=""),"",IF($L54&lt;=$H54,"Yes","No"))</f>
        <v/>
      </c>
      <c r="R54" s="16">
        <f>IF(OR($B54="",$H54="",OR($M54="Done",$M54="Not proceeding")),"",$H54-TODAY())</f>
        <v/>
      </c>
      <c r="S54" s="17">
        <f>IF($B54="","",TRIM(IF(OR($M54="Done",$M54="Not proceeding"),"",IF($G54="","No owner. ","")&amp;IF($H54="","No due date. ",IF($H54&lt;TODAY(),"Past due date. ",IF($H54-TODAY()&lt;=$C$5,"Due soon. ",""))))&amp;IF(AND($D54="Recommendation",$I54=""),"Recommendation not sent. ","")&amp;IF(AND($I54&lt;&gt;"",$J54=""),IF(TODAY()-$I54&gt;$C$4,"Response overdue. ",IF($I54+$C$4-TODAY()&lt;=$C$5,"Response due soon. ","Awaiting response. ")),"")&amp;IF(AND($M54="Done",$L54=""),"Add date closed. ","")))</f>
        <v/>
      </c>
      <c r="T54" s="16">
        <f>IF($B54="","",IF(OR($M54="Done",$M54="Not proceeding"),"Closed",IF(OR(ISNUMBER(SEARCH("Past due",$S54)),ISNUMBER(SEARCH("Response overdue",$S54))),"Overdue",IF(ISNUMBER(SEARCH("soon",$S54)),"Due soon",IF(OR($G54="",$H54=""),"Needs owner or date","On track")))))</f>
        <v/>
      </c>
    </row>
    <row r="55">
      <c r="A55" s="13">
        <f>IF($B55="","",ROW()-7)</f>
        <v/>
      </c>
      <c r="B55" s="14" t="n"/>
      <c r="C55" s="13" t="n"/>
      <c r="D55" s="13" t="n"/>
      <c r="E55" s="14" t="n"/>
      <c r="F55" s="15" t="n"/>
      <c r="G55" s="13" t="n"/>
      <c r="H55" s="15" t="n"/>
      <c r="I55" s="15" t="n"/>
      <c r="J55" s="15" t="n"/>
      <c r="K55" s="13" t="n"/>
      <c r="L55" s="15" t="n"/>
      <c r="M55" s="13" t="n"/>
      <c r="N55" s="14" t="n"/>
      <c r="O55" s="16">
        <f>IF(OR($B55="",$F55=""),"",IF($L55&lt;&gt;"",$L55-$F55,TODAY()-$F55))</f>
        <v/>
      </c>
      <c r="P55" s="16">
        <f>IF($I55="","",IF($J55&lt;&gt;"",$J55-$I55,TODAY()-$I55))</f>
        <v/>
      </c>
      <c r="Q55" s="16">
        <f>IF(OR($L55="",$H55=""),"",IF($L55&lt;=$H55,"Yes","No"))</f>
        <v/>
      </c>
      <c r="R55" s="16">
        <f>IF(OR($B55="",$H55="",OR($M55="Done",$M55="Not proceeding")),"",$H55-TODAY())</f>
        <v/>
      </c>
      <c r="S55" s="17">
        <f>IF($B55="","",TRIM(IF(OR($M55="Done",$M55="Not proceeding"),"",IF($G55="","No owner. ","")&amp;IF($H55="","No due date. ",IF($H55&lt;TODAY(),"Past due date. ",IF($H55-TODAY()&lt;=$C$5,"Due soon. ",""))))&amp;IF(AND($D55="Recommendation",$I55=""),"Recommendation not sent. ","")&amp;IF(AND($I55&lt;&gt;"",$J55=""),IF(TODAY()-$I55&gt;$C$4,"Response overdue. ",IF($I55+$C$4-TODAY()&lt;=$C$5,"Response due soon. ","Awaiting response. ")),"")&amp;IF(AND($M55="Done",$L55=""),"Add date closed. ","")))</f>
        <v/>
      </c>
      <c r="T55" s="16">
        <f>IF($B55="","",IF(OR($M55="Done",$M55="Not proceeding"),"Closed",IF(OR(ISNUMBER(SEARCH("Past due",$S55)),ISNUMBER(SEARCH("Response overdue",$S55))),"Overdue",IF(ISNUMBER(SEARCH("soon",$S55)),"Due soon",IF(OR($G55="",$H55=""),"Needs owner or date","On track")))))</f>
        <v/>
      </c>
    </row>
    <row r="56">
      <c r="A56" s="13">
        <f>IF($B56="","",ROW()-7)</f>
        <v/>
      </c>
      <c r="B56" s="14" t="n"/>
      <c r="C56" s="13" t="n"/>
      <c r="D56" s="13" t="n"/>
      <c r="E56" s="14" t="n"/>
      <c r="F56" s="15" t="n"/>
      <c r="G56" s="13" t="n"/>
      <c r="H56" s="15" t="n"/>
      <c r="I56" s="15" t="n"/>
      <c r="J56" s="15" t="n"/>
      <c r="K56" s="13" t="n"/>
      <c r="L56" s="15" t="n"/>
      <c r="M56" s="13" t="n"/>
      <c r="N56" s="14" t="n"/>
      <c r="O56" s="16">
        <f>IF(OR($B56="",$F56=""),"",IF($L56&lt;&gt;"",$L56-$F56,TODAY()-$F56))</f>
        <v/>
      </c>
      <c r="P56" s="16">
        <f>IF($I56="","",IF($J56&lt;&gt;"",$J56-$I56,TODAY()-$I56))</f>
        <v/>
      </c>
      <c r="Q56" s="16">
        <f>IF(OR($L56="",$H56=""),"",IF($L56&lt;=$H56,"Yes","No"))</f>
        <v/>
      </c>
      <c r="R56" s="16">
        <f>IF(OR($B56="",$H56="",OR($M56="Done",$M56="Not proceeding")),"",$H56-TODAY())</f>
        <v/>
      </c>
      <c r="S56" s="17">
        <f>IF($B56="","",TRIM(IF(OR($M56="Done",$M56="Not proceeding"),"",IF($G56="","No owner. ","")&amp;IF($H56="","No due date. ",IF($H56&lt;TODAY(),"Past due date. ",IF($H56-TODAY()&lt;=$C$5,"Due soon. ",""))))&amp;IF(AND($D56="Recommendation",$I56=""),"Recommendation not sent. ","")&amp;IF(AND($I56&lt;&gt;"",$J56=""),IF(TODAY()-$I56&gt;$C$4,"Response overdue. ",IF($I56+$C$4-TODAY()&lt;=$C$5,"Response due soon. ","Awaiting response. ")),"")&amp;IF(AND($M56="Done",$L56=""),"Add date closed. ","")))</f>
        <v/>
      </c>
      <c r="T56" s="16">
        <f>IF($B56="","",IF(OR($M56="Done",$M56="Not proceeding"),"Closed",IF(OR(ISNUMBER(SEARCH("Past due",$S56)),ISNUMBER(SEARCH("Response overdue",$S56))),"Overdue",IF(ISNUMBER(SEARCH("soon",$S56)),"Due soon",IF(OR($G56="",$H56=""),"Needs owner or date","On track")))))</f>
        <v/>
      </c>
    </row>
    <row r="57">
      <c r="A57" s="13">
        <f>IF($B57="","",ROW()-7)</f>
        <v/>
      </c>
      <c r="B57" s="14" t="n"/>
      <c r="C57" s="13" t="n"/>
      <c r="D57" s="13" t="n"/>
      <c r="E57" s="14" t="n"/>
      <c r="F57" s="15" t="n"/>
      <c r="G57" s="13" t="n"/>
      <c r="H57" s="15" t="n"/>
      <c r="I57" s="15" t="n"/>
      <c r="J57" s="15" t="n"/>
      <c r="K57" s="13" t="n"/>
      <c r="L57" s="15" t="n"/>
      <c r="M57" s="13" t="n"/>
      <c r="N57" s="14" t="n"/>
      <c r="O57" s="16">
        <f>IF(OR($B57="",$F57=""),"",IF($L57&lt;&gt;"",$L57-$F57,TODAY()-$F57))</f>
        <v/>
      </c>
      <c r="P57" s="16">
        <f>IF($I57="","",IF($J57&lt;&gt;"",$J57-$I57,TODAY()-$I57))</f>
        <v/>
      </c>
      <c r="Q57" s="16">
        <f>IF(OR($L57="",$H57=""),"",IF($L57&lt;=$H57,"Yes","No"))</f>
        <v/>
      </c>
      <c r="R57" s="16">
        <f>IF(OR($B57="",$H57="",OR($M57="Done",$M57="Not proceeding")),"",$H57-TODAY())</f>
        <v/>
      </c>
      <c r="S57" s="17">
        <f>IF($B57="","",TRIM(IF(OR($M57="Done",$M57="Not proceeding"),"",IF($G57="","No owner. ","")&amp;IF($H57="","No due date. ",IF($H57&lt;TODAY(),"Past due date. ",IF($H57-TODAY()&lt;=$C$5,"Due soon. ",""))))&amp;IF(AND($D57="Recommendation",$I57=""),"Recommendation not sent. ","")&amp;IF(AND($I57&lt;&gt;"",$J57=""),IF(TODAY()-$I57&gt;$C$4,"Response overdue. ",IF($I57+$C$4-TODAY()&lt;=$C$5,"Response due soon. ","Awaiting response. ")),"")&amp;IF(AND($M57="Done",$L57=""),"Add date closed. ","")))</f>
        <v/>
      </c>
      <c r="T57" s="16">
        <f>IF($B57="","",IF(OR($M57="Done",$M57="Not proceeding"),"Closed",IF(OR(ISNUMBER(SEARCH("Past due",$S57)),ISNUMBER(SEARCH("Response overdue",$S57))),"Overdue",IF(ISNUMBER(SEARCH("soon",$S57)),"Due soon",IF(OR($G57="",$H57=""),"Needs owner or date","On track")))))</f>
        <v/>
      </c>
    </row>
    <row r="58">
      <c r="A58" s="13">
        <f>IF($B58="","",ROW()-7)</f>
        <v/>
      </c>
      <c r="B58" s="14" t="n"/>
      <c r="C58" s="13" t="n"/>
      <c r="D58" s="13" t="n"/>
      <c r="E58" s="14" t="n"/>
      <c r="F58" s="15" t="n"/>
      <c r="G58" s="13" t="n"/>
      <c r="H58" s="15" t="n"/>
      <c r="I58" s="15" t="n"/>
      <c r="J58" s="15" t="n"/>
      <c r="K58" s="13" t="n"/>
      <c r="L58" s="15" t="n"/>
      <c r="M58" s="13" t="n"/>
      <c r="N58" s="14" t="n"/>
      <c r="O58" s="16">
        <f>IF(OR($B58="",$F58=""),"",IF($L58&lt;&gt;"",$L58-$F58,TODAY()-$F58))</f>
        <v/>
      </c>
      <c r="P58" s="16">
        <f>IF($I58="","",IF($J58&lt;&gt;"",$J58-$I58,TODAY()-$I58))</f>
        <v/>
      </c>
      <c r="Q58" s="16">
        <f>IF(OR($L58="",$H58=""),"",IF($L58&lt;=$H58,"Yes","No"))</f>
        <v/>
      </c>
      <c r="R58" s="16">
        <f>IF(OR($B58="",$H58="",OR($M58="Done",$M58="Not proceeding")),"",$H58-TODAY())</f>
        <v/>
      </c>
      <c r="S58" s="17">
        <f>IF($B58="","",TRIM(IF(OR($M58="Done",$M58="Not proceeding"),"",IF($G58="","No owner. ","")&amp;IF($H58="","No due date. ",IF($H58&lt;TODAY(),"Past due date. ",IF($H58-TODAY()&lt;=$C$5,"Due soon. ",""))))&amp;IF(AND($D58="Recommendation",$I58=""),"Recommendation not sent. ","")&amp;IF(AND($I58&lt;&gt;"",$J58=""),IF(TODAY()-$I58&gt;$C$4,"Response overdue. ",IF($I58+$C$4-TODAY()&lt;=$C$5,"Response due soon. ","Awaiting response. ")),"")&amp;IF(AND($M58="Done",$L58=""),"Add date closed. ","")))</f>
        <v/>
      </c>
      <c r="T58" s="16">
        <f>IF($B58="","",IF(OR($M58="Done",$M58="Not proceeding"),"Closed",IF(OR(ISNUMBER(SEARCH("Past due",$S58)),ISNUMBER(SEARCH("Response overdue",$S58))),"Overdue",IF(ISNUMBER(SEARCH("soon",$S58)),"Due soon",IF(OR($G58="",$H58=""),"Needs owner or date","On track")))))</f>
        <v/>
      </c>
    </row>
    <row r="59">
      <c r="A59" s="13">
        <f>IF($B59="","",ROW()-7)</f>
        <v/>
      </c>
      <c r="B59" s="14" t="n"/>
      <c r="C59" s="13" t="n"/>
      <c r="D59" s="13" t="n"/>
      <c r="E59" s="14" t="n"/>
      <c r="F59" s="15" t="n"/>
      <c r="G59" s="13" t="n"/>
      <c r="H59" s="15" t="n"/>
      <c r="I59" s="15" t="n"/>
      <c r="J59" s="15" t="n"/>
      <c r="K59" s="13" t="n"/>
      <c r="L59" s="15" t="n"/>
      <c r="M59" s="13" t="n"/>
      <c r="N59" s="14" t="n"/>
      <c r="O59" s="16">
        <f>IF(OR($B59="",$F59=""),"",IF($L59&lt;&gt;"",$L59-$F59,TODAY()-$F59))</f>
        <v/>
      </c>
      <c r="P59" s="16">
        <f>IF($I59="","",IF($J59&lt;&gt;"",$J59-$I59,TODAY()-$I59))</f>
        <v/>
      </c>
      <c r="Q59" s="16">
        <f>IF(OR($L59="",$H59=""),"",IF($L59&lt;=$H59,"Yes","No"))</f>
        <v/>
      </c>
      <c r="R59" s="16">
        <f>IF(OR($B59="",$H59="",OR($M59="Done",$M59="Not proceeding")),"",$H59-TODAY())</f>
        <v/>
      </c>
      <c r="S59" s="17">
        <f>IF($B59="","",TRIM(IF(OR($M59="Done",$M59="Not proceeding"),"",IF($G59="","No owner. ","")&amp;IF($H59="","No due date. ",IF($H59&lt;TODAY(),"Past due date. ",IF($H59-TODAY()&lt;=$C$5,"Due soon. ",""))))&amp;IF(AND($D59="Recommendation",$I59=""),"Recommendation not sent. ","")&amp;IF(AND($I59&lt;&gt;"",$J59=""),IF(TODAY()-$I59&gt;$C$4,"Response overdue. ",IF($I59+$C$4-TODAY()&lt;=$C$5,"Response due soon. ","Awaiting response. ")),"")&amp;IF(AND($M59="Done",$L59=""),"Add date closed. ","")))</f>
        <v/>
      </c>
      <c r="T59" s="16">
        <f>IF($B59="","",IF(OR($M59="Done",$M59="Not proceeding"),"Closed",IF(OR(ISNUMBER(SEARCH("Past due",$S59)),ISNUMBER(SEARCH("Response overdue",$S59))),"Overdue",IF(ISNUMBER(SEARCH("soon",$S59)),"Due soon",IF(OR($G59="",$H59=""),"Needs owner or date","On track")))))</f>
        <v/>
      </c>
    </row>
    <row r="60">
      <c r="A60" s="13">
        <f>IF($B60="","",ROW()-7)</f>
        <v/>
      </c>
      <c r="B60" s="14" t="n"/>
      <c r="C60" s="13" t="n"/>
      <c r="D60" s="13" t="n"/>
      <c r="E60" s="14" t="n"/>
      <c r="F60" s="15" t="n"/>
      <c r="G60" s="13" t="n"/>
      <c r="H60" s="15" t="n"/>
      <c r="I60" s="15" t="n"/>
      <c r="J60" s="15" t="n"/>
      <c r="K60" s="13" t="n"/>
      <c r="L60" s="15" t="n"/>
      <c r="M60" s="13" t="n"/>
      <c r="N60" s="14" t="n"/>
      <c r="O60" s="16">
        <f>IF(OR($B60="",$F60=""),"",IF($L60&lt;&gt;"",$L60-$F60,TODAY()-$F60))</f>
        <v/>
      </c>
      <c r="P60" s="16">
        <f>IF($I60="","",IF($J60&lt;&gt;"",$J60-$I60,TODAY()-$I60))</f>
        <v/>
      </c>
      <c r="Q60" s="16">
        <f>IF(OR($L60="",$H60=""),"",IF($L60&lt;=$H60,"Yes","No"))</f>
        <v/>
      </c>
      <c r="R60" s="16">
        <f>IF(OR($B60="",$H60="",OR($M60="Done",$M60="Not proceeding")),"",$H60-TODAY())</f>
        <v/>
      </c>
      <c r="S60" s="17">
        <f>IF($B60="","",TRIM(IF(OR($M60="Done",$M60="Not proceeding"),"",IF($G60="","No owner. ","")&amp;IF($H60="","No due date. ",IF($H60&lt;TODAY(),"Past due date. ",IF($H60-TODAY()&lt;=$C$5,"Due soon. ",""))))&amp;IF(AND($D60="Recommendation",$I60=""),"Recommendation not sent. ","")&amp;IF(AND($I60&lt;&gt;"",$J60=""),IF(TODAY()-$I60&gt;$C$4,"Response overdue. ",IF($I60+$C$4-TODAY()&lt;=$C$5,"Response due soon. ","Awaiting response. ")),"")&amp;IF(AND($M60="Done",$L60=""),"Add date closed. ","")))</f>
        <v/>
      </c>
      <c r="T60" s="16">
        <f>IF($B60="","",IF(OR($M60="Done",$M60="Not proceeding"),"Closed",IF(OR(ISNUMBER(SEARCH("Past due",$S60)),ISNUMBER(SEARCH("Response overdue",$S60))),"Overdue",IF(ISNUMBER(SEARCH("soon",$S60)),"Due soon",IF(OR($G60="",$H60=""),"Needs owner or date","On track")))))</f>
        <v/>
      </c>
    </row>
    <row r="61">
      <c r="A61" s="13">
        <f>IF($B61="","",ROW()-7)</f>
        <v/>
      </c>
      <c r="B61" s="14" t="n"/>
      <c r="C61" s="13" t="n"/>
      <c r="D61" s="13" t="n"/>
      <c r="E61" s="14" t="n"/>
      <c r="F61" s="15" t="n"/>
      <c r="G61" s="13" t="n"/>
      <c r="H61" s="15" t="n"/>
      <c r="I61" s="15" t="n"/>
      <c r="J61" s="15" t="n"/>
      <c r="K61" s="13" t="n"/>
      <c r="L61" s="15" t="n"/>
      <c r="M61" s="13" t="n"/>
      <c r="N61" s="14" t="n"/>
      <c r="O61" s="16">
        <f>IF(OR($B61="",$F61=""),"",IF($L61&lt;&gt;"",$L61-$F61,TODAY()-$F61))</f>
        <v/>
      </c>
      <c r="P61" s="16">
        <f>IF($I61="","",IF($J61&lt;&gt;"",$J61-$I61,TODAY()-$I61))</f>
        <v/>
      </c>
      <c r="Q61" s="16">
        <f>IF(OR($L61="",$H61=""),"",IF($L61&lt;=$H61,"Yes","No"))</f>
        <v/>
      </c>
      <c r="R61" s="16">
        <f>IF(OR($B61="",$H61="",OR($M61="Done",$M61="Not proceeding")),"",$H61-TODAY())</f>
        <v/>
      </c>
      <c r="S61" s="17">
        <f>IF($B61="","",TRIM(IF(OR($M61="Done",$M61="Not proceeding"),"",IF($G61="","No owner. ","")&amp;IF($H61="","No due date. ",IF($H61&lt;TODAY(),"Past due date. ",IF($H61-TODAY()&lt;=$C$5,"Due soon. ",""))))&amp;IF(AND($D61="Recommendation",$I61=""),"Recommendation not sent. ","")&amp;IF(AND($I61&lt;&gt;"",$J61=""),IF(TODAY()-$I61&gt;$C$4,"Response overdue. ",IF($I61+$C$4-TODAY()&lt;=$C$5,"Response due soon. ","Awaiting response. ")),"")&amp;IF(AND($M61="Done",$L61=""),"Add date closed. ","")))</f>
        <v/>
      </c>
      <c r="T61" s="16">
        <f>IF($B61="","",IF(OR($M61="Done",$M61="Not proceeding"),"Closed",IF(OR(ISNUMBER(SEARCH("Past due",$S61)),ISNUMBER(SEARCH("Response overdue",$S61))),"Overdue",IF(ISNUMBER(SEARCH("soon",$S61)),"Due soon",IF(OR($G61="",$H61=""),"Needs owner or date","On track")))))</f>
        <v/>
      </c>
    </row>
    <row r="62">
      <c r="A62" s="13">
        <f>IF($B62="","",ROW()-7)</f>
        <v/>
      </c>
      <c r="B62" s="14" t="n"/>
      <c r="C62" s="13" t="n"/>
      <c r="D62" s="13" t="n"/>
      <c r="E62" s="14" t="n"/>
      <c r="F62" s="15" t="n"/>
      <c r="G62" s="13" t="n"/>
      <c r="H62" s="15" t="n"/>
      <c r="I62" s="15" t="n"/>
      <c r="J62" s="15" t="n"/>
      <c r="K62" s="13" t="n"/>
      <c r="L62" s="15" t="n"/>
      <c r="M62" s="13" t="n"/>
      <c r="N62" s="14" t="n"/>
      <c r="O62" s="16">
        <f>IF(OR($B62="",$F62=""),"",IF($L62&lt;&gt;"",$L62-$F62,TODAY()-$F62))</f>
        <v/>
      </c>
      <c r="P62" s="16">
        <f>IF($I62="","",IF($J62&lt;&gt;"",$J62-$I62,TODAY()-$I62))</f>
        <v/>
      </c>
      <c r="Q62" s="16">
        <f>IF(OR($L62="",$H62=""),"",IF($L62&lt;=$H62,"Yes","No"))</f>
        <v/>
      </c>
      <c r="R62" s="16">
        <f>IF(OR($B62="",$H62="",OR($M62="Done",$M62="Not proceeding")),"",$H62-TODAY())</f>
        <v/>
      </c>
      <c r="S62" s="17">
        <f>IF($B62="","",TRIM(IF(OR($M62="Done",$M62="Not proceeding"),"",IF($G62="","No owner. ","")&amp;IF($H62="","No due date. ",IF($H62&lt;TODAY(),"Past due date. ",IF($H62-TODAY()&lt;=$C$5,"Due soon. ",""))))&amp;IF(AND($D62="Recommendation",$I62=""),"Recommendation not sent. ","")&amp;IF(AND($I62&lt;&gt;"",$J62=""),IF(TODAY()-$I62&gt;$C$4,"Response overdue. ",IF($I62+$C$4-TODAY()&lt;=$C$5,"Response due soon. ","Awaiting response. ")),"")&amp;IF(AND($M62="Done",$L62=""),"Add date closed. ","")))</f>
        <v/>
      </c>
      <c r="T62" s="16">
        <f>IF($B62="","",IF(OR($M62="Done",$M62="Not proceeding"),"Closed",IF(OR(ISNUMBER(SEARCH("Past due",$S62)),ISNUMBER(SEARCH("Response overdue",$S62))),"Overdue",IF(ISNUMBER(SEARCH("soon",$S62)),"Due soon",IF(OR($G62="",$H62=""),"Needs owner or date","On track")))))</f>
        <v/>
      </c>
    </row>
    <row r="63">
      <c r="A63" s="13">
        <f>IF($B63="","",ROW()-7)</f>
        <v/>
      </c>
      <c r="B63" s="14" t="n"/>
      <c r="C63" s="13" t="n"/>
      <c r="D63" s="13" t="n"/>
      <c r="E63" s="14" t="n"/>
      <c r="F63" s="15" t="n"/>
      <c r="G63" s="13" t="n"/>
      <c r="H63" s="15" t="n"/>
      <c r="I63" s="15" t="n"/>
      <c r="J63" s="15" t="n"/>
      <c r="K63" s="13" t="n"/>
      <c r="L63" s="15" t="n"/>
      <c r="M63" s="13" t="n"/>
      <c r="N63" s="14" t="n"/>
      <c r="O63" s="16">
        <f>IF(OR($B63="",$F63=""),"",IF($L63&lt;&gt;"",$L63-$F63,TODAY()-$F63))</f>
        <v/>
      </c>
      <c r="P63" s="16">
        <f>IF($I63="","",IF($J63&lt;&gt;"",$J63-$I63,TODAY()-$I63))</f>
        <v/>
      </c>
      <c r="Q63" s="16">
        <f>IF(OR($L63="",$H63=""),"",IF($L63&lt;=$H63,"Yes","No"))</f>
        <v/>
      </c>
      <c r="R63" s="16">
        <f>IF(OR($B63="",$H63="",OR($M63="Done",$M63="Not proceeding")),"",$H63-TODAY())</f>
        <v/>
      </c>
      <c r="S63" s="17">
        <f>IF($B63="","",TRIM(IF(OR($M63="Done",$M63="Not proceeding"),"",IF($G63="","No owner. ","")&amp;IF($H63="","No due date. ",IF($H63&lt;TODAY(),"Past due date. ",IF($H63-TODAY()&lt;=$C$5,"Due soon. ",""))))&amp;IF(AND($D63="Recommendation",$I63=""),"Recommendation not sent. ","")&amp;IF(AND($I63&lt;&gt;"",$J63=""),IF(TODAY()-$I63&gt;$C$4,"Response overdue. ",IF($I63+$C$4-TODAY()&lt;=$C$5,"Response due soon. ","Awaiting response. ")),"")&amp;IF(AND($M63="Done",$L63=""),"Add date closed. ","")))</f>
        <v/>
      </c>
      <c r="T63" s="16">
        <f>IF($B63="","",IF(OR($M63="Done",$M63="Not proceeding"),"Closed",IF(OR(ISNUMBER(SEARCH("Past due",$S63)),ISNUMBER(SEARCH("Response overdue",$S63))),"Overdue",IF(ISNUMBER(SEARCH("soon",$S63)),"Due soon",IF(OR($G63="",$H63=""),"Needs owner or date","On track")))))</f>
        <v/>
      </c>
    </row>
    <row r="64">
      <c r="A64" s="13">
        <f>IF($B64="","",ROW()-7)</f>
        <v/>
      </c>
      <c r="B64" s="14" t="n"/>
      <c r="C64" s="13" t="n"/>
      <c r="D64" s="13" t="n"/>
      <c r="E64" s="14" t="n"/>
      <c r="F64" s="15" t="n"/>
      <c r="G64" s="13" t="n"/>
      <c r="H64" s="15" t="n"/>
      <c r="I64" s="15" t="n"/>
      <c r="J64" s="15" t="n"/>
      <c r="K64" s="13" t="n"/>
      <c r="L64" s="15" t="n"/>
      <c r="M64" s="13" t="n"/>
      <c r="N64" s="14" t="n"/>
      <c r="O64" s="16">
        <f>IF(OR($B64="",$F64=""),"",IF($L64&lt;&gt;"",$L64-$F64,TODAY()-$F64))</f>
        <v/>
      </c>
      <c r="P64" s="16">
        <f>IF($I64="","",IF($J64&lt;&gt;"",$J64-$I64,TODAY()-$I64))</f>
        <v/>
      </c>
      <c r="Q64" s="16">
        <f>IF(OR($L64="",$H64=""),"",IF($L64&lt;=$H64,"Yes","No"))</f>
        <v/>
      </c>
      <c r="R64" s="16">
        <f>IF(OR($B64="",$H64="",OR($M64="Done",$M64="Not proceeding")),"",$H64-TODAY())</f>
        <v/>
      </c>
      <c r="S64" s="17">
        <f>IF($B64="","",TRIM(IF(OR($M64="Done",$M64="Not proceeding"),"",IF($G64="","No owner. ","")&amp;IF($H64="","No due date. ",IF($H64&lt;TODAY(),"Past due date. ",IF($H64-TODAY()&lt;=$C$5,"Due soon. ",""))))&amp;IF(AND($D64="Recommendation",$I64=""),"Recommendation not sent. ","")&amp;IF(AND($I64&lt;&gt;"",$J64=""),IF(TODAY()-$I64&gt;$C$4,"Response overdue. ",IF($I64+$C$4-TODAY()&lt;=$C$5,"Response due soon. ","Awaiting response. ")),"")&amp;IF(AND($M64="Done",$L64=""),"Add date closed. ","")))</f>
        <v/>
      </c>
      <c r="T64" s="16">
        <f>IF($B64="","",IF(OR($M64="Done",$M64="Not proceeding"),"Closed",IF(OR(ISNUMBER(SEARCH("Past due",$S64)),ISNUMBER(SEARCH("Response overdue",$S64))),"Overdue",IF(ISNUMBER(SEARCH("soon",$S64)),"Due soon",IF(OR($G64="",$H64=""),"Needs owner or date","On track")))))</f>
        <v/>
      </c>
    </row>
    <row r="65">
      <c r="A65" s="13">
        <f>IF($B65="","",ROW()-7)</f>
        <v/>
      </c>
      <c r="B65" s="14" t="n"/>
      <c r="C65" s="13" t="n"/>
      <c r="D65" s="13" t="n"/>
      <c r="E65" s="14" t="n"/>
      <c r="F65" s="15" t="n"/>
      <c r="G65" s="13" t="n"/>
      <c r="H65" s="15" t="n"/>
      <c r="I65" s="15" t="n"/>
      <c r="J65" s="15" t="n"/>
      <c r="K65" s="13" t="n"/>
      <c r="L65" s="15" t="n"/>
      <c r="M65" s="13" t="n"/>
      <c r="N65" s="14" t="n"/>
      <c r="O65" s="16">
        <f>IF(OR($B65="",$F65=""),"",IF($L65&lt;&gt;"",$L65-$F65,TODAY()-$F65))</f>
        <v/>
      </c>
      <c r="P65" s="16">
        <f>IF($I65="","",IF($J65&lt;&gt;"",$J65-$I65,TODAY()-$I65))</f>
        <v/>
      </c>
      <c r="Q65" s="16">
        <f>IF(OR($L65="",$H65=""),"",IF($L65&lt;=$H65,"Yes","No"))</f>
        <v/>
      </c>
      <c r="R65" s="16">
        <f>IF(OR($B65="",$H65="",OR($M65="Done",$M65="Not proceeding")),"",$H65-TODAY())</f>
        <v/>
      </c>
      <c r="S65" s="17">
        <f>IF($B65="","",TRIM(IF(OR($M65="Done",$M65="Not proceeding"),"",IF($G65="","No owner. ","")&amp;IF($H65="","No due date. ",IF($H65&lt;TODAY(),"Past due date. ",IF($H65-TODAY()&lt;=$C$5,"Due soon. ",""))))&amp;IF(AND($D65="Recommendation",$I65=""),"Recommendation not sent. ","")&amp;IF(AND($I65&lt;&gt;"",$J65=""),IF(TODAY()-$I65&gt;$C$4,"Response overdue. ",IF($I65+$C$4-TODAY()&lt;=$C$5,"Response due soon. ","Awaiting response. ")),"")&amp;IF(AND($M65="Done",$L65=""),"Add date closed. ","")))</f>
        <v/>
      </c>
      <c r="T65" s="16">
        <f>IF($B65="","",IF(OR($M65="Done",$M65="Not proceeding"),"Closed",IF(OR(ISNUMBER(SEARCH("Past due",$S65)),ISNUMBER(SEARCH("Response overdue",$S65))),"Overdue",IF(ISNUMBER(SEARCH("soon",$S65)),"Due soon",IF(OR($G65="",$H65=""),"Needs owner or date","On track")))))</f>
        <v/>
      </c>
    </row>
    <row r="66">
      <c r="A66" s="13">
        <f>IF($B66="","",ROW()-7)</f>
        <v/>
      </c>
      <c r="B66" s="14" t="n"/>
      <c r="C66" s="13" t="n"/>
      <c r="D66" s="13" t="n"/>
      <c r="E66" s="14" t="n"/>
      <c r="F66" s="15" t="n"/>
      <c r="G66" s="13" t="n"/>
      <c r="H66" s="15" t="n"/>
      <c r="I66" s="15" t="n"/>
      <c r="J66" s="15" t="n"/>
      <c r="K66" s="13" t="n"/>
      <c r="L66" s="15" t="n"/>
      <c r="M66" s="13" t="n"/>
      <c r="N66" s="14" t="n"/>
      <c r="O66" s="16">
        <f>IF(OR($B66="",$F66=""),"",IF($L66&lt;&gt;"",$L66-$F66,TODAY()-$F66))</f>
        <v/>
      </c>
      <c r="P66" s="16">
        <f>IF($I66="","",IF($J66&lt;&gt;"",$J66-$I66,TODAY()-$I66))</f>
        <v/>
      </c>
      <c r="Q66" s="16">
        <f>IF(OR($L66="",$H66=""),"",IF($L66&lt;=$H66,"Yes","No"))</f>
        <v/>
      </c>
      <c r="R66" s="16">
        <f>IF(OR($B66="",$H66="",OR($M66="Done",$M66="Not proceeding")),"",$H66-TODAY())</f>
        <v/>
      </c>
      <c r="S66" s="17">
        <f>IF($B66="","",TRIM(IF(OR($M66="Done",$M66="Not proceeding"),"",IF($G66="","No owner. ","")&amp;IF($H66="","No due date. ",IF($H66&lt;TODAY(),"Past due date. ",IF($H66-TODAY()&lt;=$C$5,"Due soon. ",""))))&amp;IF(AND($D66="Recommendation",$I66=""),"Recommendation not sent. ","")&amp;IF(AND($I66&lt;&gt;"",$J66=""),IF(TODAY()-$I66&gt;$C$4,"Response overdue. ",IF($I66+$C$4-TODAY()&lt;=$C$5,"Response due soon. ","Awaiting response. ")),"")&amp;IF(AND($M66="Done",$L66=""),"Add date closed. ","")))</f>
        <v/>
      </c>
      <c r="T66" s="16">
        <f>IF($B66="","",IF(OR($M66="Done",$M66="Not proceeding"),"Closed",IF(OR(ISNUMBER(SEARCH("Past due",$S66)),ISNUMBER(SEARCH("Response overdue",$S66))),"Overdue",IF(ISNUMBER(SEARCH("soon",$S66)),"Due soon",IF(OR($G66="",$H66=""),"Needs owner or date","On track")))))</f>
        <v/>
      </c>
    </row>
    <row r="67">
      <c r="A67" s="13">
        <f>IF($B67="","",ROW()-7)</f>
        <v/>
      </c>
      <c r="B67" s="14" t="n"/>
      <c r="C67" s="13" t="n"/>
      <c r="D67" s="13" t="n"/>
      <c r="E67" s="14" t="n"/>
      <c r="F67" s="15" t="n"/>
      <c r="G67" s="13" t="n"/>
      <c r="H67" s="15" t="n"/>
      <c r="I67" s="15" t="n"/>
      <c r="J67" s="15" t="n"/>
      <c r="K67" s="13" t="n"/>
      <c r="L67" s="15" t="n"/>
      <c r="M67" s="13" t="n"/>
      <c r="N67" s="14" t="n"/>
      <c r="O67" s="16">
        <f>IF(OR($B67="",$F67=""),"",IF($L67&lt;&gt;"",$L67-$F67,TODAY()-$F67))</f>
        <v/>
      </c>
      <c r="P67" s="16">
        <f>IF($I67="","",IF($J67&lt;&gt;"",$J67-$I67,TODAY()-$I67))</f>
        <v/>
      </c>
      <c r="Q67" s="16">
        <f>IF(OR($L67="",$H67=""),"",IF($L67&lt;=$H67,"Yes","No"))</f>
        <v/>
      </c>
      <c r="R67" s="16">
        <f>IF(OR($B67="",$H67="",OR($M67="Done",$M67="Not proceeding")),"",$H67-TODAY())</f>
        <v/>
      </c>
      <c r="S67" s="17">
        <f>IF($B67="","",TRIM(IF(OR($M67="Done",$M67="Not proceeding"),"",IF($G67="","No owner. ","")&amp;IF($H67="","No due date. ",IF($H67&lt;TODAY(),"Past due date. ",IF($H67-TODAY()&lt;=$C$5,"Due soon. ",""))))&amp;IF(AND($D67="Recommendation",$I67=""),"Recommendation not sent. ","")&amp;IF(AND($I67&lt;&gt;"",$J67=""),IF(TODAY()-$I67&gt;$C$4,"Response overdue. ",IF($I67+$C$4-TODAY()&lt;=$C$5,"Response due soon. ","Awaiting response. ")),"")&amp;IF(AND($M67="Done",$L67=""),"Add date closed. ","")))</f>
        <v/>
      </c>
      <c r="T67" s="16">
        <f>IF($B67="","",IF(OR($M67="Done",$M67="Not proceeding"),"Closed",IF(OR(ISNUMBER(SEARCH("Past due",$S67)),ISNUMBER(SEARCH("Response overdue",$S67))),"Overdue",IF(ISNUMBER(SEARCH("soon",$S67)),"Due soon",IF(OR($G67="",$H67=""),"Needs owner or date","On track")))))</f>
        <v/>
      </c>
    </row>
    <row r="68">
      <c r="A68" s="13">
        <f>IF($B68="","",ROW()-7)</f>
        <v/>
      </c>
      <c r="B68" s="14" t="n"/>
      <c r="C68" s="13" t="n"/>
      <c r="D68" s="13" t="n"/>
      <c r="E68" s="14" t="n"/>
      <c r="F68" s="15" t="n"/>
      <c r="G68" s="13" t="n"/>
      <c r="H68" s="15" t="n"/>
      <c r="I68" s="15" t="n"/>
      <c r="J68" s="15" t="n"/>
      <c r="K68" s="13" t="n"/>
      <c r="L68" s="15" t="n"/>
      <c r="M68" s="13" t="n"/>
      <c r="N68" s="14" t="n"/>
      <c r="O68" s="16">
        <f>IF(OR($B68="",$F68=""),"",IF($L68&lt;&gt;"",$L68-$F68,TODAY()-$F68))</f>
        <v/>
      </c>
      <c r="P68" s="16">
        <f>IF($I68="","",IF($J68&lt;&gt;"",$J68-$I68,TODAY()-$I68))</f>
        <v/>
      </c>
      <c r="Q68" s="16">
        <f>IF(OR($L68="",$H68=""),"",IF($L68&lt;=$H68,"Yes","No"))</f>
        <v/>
      </c>
      <c r="R68" s="16">
        <f>IF(OR($B68="",$H68="",OR($M68="Done",$M68="Not proceeding")),"",$H68-TODAY())</f>
        <v/>
      </c>
      <c r="S68" s="17">
        <f>IF($B68="","",TRIM(IF(OR($M68="Done",$M68="Not proceeding"),"",IF($G68="","No owner. ","")&amp;IF($H68="","No due date. ",IF($H68&lt;TODAY(),"Past due date. ",IF($H68-TODAY()&lt;=$C$5,"Due soon. ",""))))&amp;IF(AND($D68="Recommendation",$I68=""),"Recommendation not sent. ","")&amp;IF(AND($I68&lt;&gt;"",$J68=""),IF(TODAY()-$I68&gt;$C$4,"Response overdue. ",IF($I68+$C$4-TODAY()&lt;=$C$5,"Response due soon. ","Awaiting response. ")),"")&amp;IF(AND($M68="Done",$L68=""),"Add date closed. ","")))</f>
        <v/>
      </c>
      <c r="T68" s="16">
        <f>IF($B68="","",IF(OR($M68="Done",$M68="Not proceeding"),"Closed",IF(OR(ISNUMBER(SEARCH("Past due",$S68)),ISNUMBER(SEARCH("Response overdue",$S68))),"Overdue",IF(ISNUMBER(SEARCH("soon",$S68)),"Due soon",IF(OR($G68="",$H68=""),"Needs owner or date","On track")))))</f>
        <v/>
      </c>
    </row>
    <row r="69">
      <c r="A69" s="13">
        <f>IF($B69="","",ROW()-7)</f>
        <v/>
      </c>
      <c r="B69" s="14" t="n"/>
      <c r="C69" s="13" t="n"/>
      <c r="D69" s="13" t="n"/>
      <c r="E69" s="14" t="n"/>
      <c r="F69" s="15" t="n"/>
      <c r="G69" s="13" t="n"/>
      <c r="H69" s="15" t="n"/>
      <c r="I69" s="15" t="n"/>
      <c r="J69" s="15" t="n"/>
      <c r="K69" s="13" t="n"/>
      <c r="L69" s="15" t="n"/>
      <c r="M69" s="13" t="n"/>
      <c r="N69" s="14" t="n"/>
      <c r="O69" s="16">
        <f>IF(OR($B69="",$F69=""),"",IF($L69&lt;&gt;"",$L69-$F69,TODAY()-$F69))</f>
        <v/>
      </c>
      <c r="P69" s="16">
        <f>IF($I69="","",IF($J69&lt;&gt;"",$J69-$I69,TODAY()-$I69))</f>
        <v/>
      </c>
      <c r="Q69" s="16">
        <f>IF(OR($L69="",$H69=""),"",IF($L69&lt;=$H69,"Yes","No"))</f>
        <v/>
      </c>
      <c r="R69" s="16">
        <f>IF(OR($B69="",$H69="",OR($M69="Done",$M69="Not proceeding")),"",$H69-TODAY())</f>
        <v/>
      </c>
      <c r="S69" s="17">
        <f>IF($B69="","",TRIM(IF(OR($M69="Done",$M69="Not proceeding"),"",IF($G69="","No owner. ","")&amp;IF($H69="","No due date. ",IF($H69&lt;TODAY(),"Past due date. ",IF($H69-TODAY()&lt;=$C$5,"Due soon. ",""))))&amp;IF(AND($D69="Recommendation",$I69=""),"Recommendation not sent. ","")&amp;IF(AND($I69&lt;&gt;"",$J69=""),IF(TODAY()-$I69&gt;$C$4,"Response overdue. ",IF($I69+$C$4-TODAY()&lt;=$C$5,"Response due soon. ","Awaiting response. ")),"")&amp;IF(AND($M69="Done",$L69=""),"Add date closed. ","")))</f>
        <v/>
      </c>
      <c r="T69" s="16">
        <f>IF($B69="","",IF(OR($M69="Done",$M69="Not proceeding"),"Closed",IF(OR(ISNUMBER(SEARCH("Past due",$S69)),ISNUMBER(SEARCH("Response overdue",$S69))),"Overdue",IF(ISNUMBER(SEARCH("soon",$S69)),"Due soon",IF(OR($G69="",$H69=""),"Needs owner or date","On track")))))</f>
        <v/>
      </c>
    </row>
    <row r="70">
      <c r="A70" s="13">
        <f>IF($B70="","",ROW()-7)</f>
        <v/>
      </c>
      <c r="B70" s="14" t="n"/>
      <c r="C70" s="13" t="n"/>
      <c r="D70" s="13" t="n"/>
      <c r="E70" s="14" t="n"/>
      <c r="F70" s="15" t="n"/>
      <c r="G70" s="13" t="n"/>
      <c r="H70" s="15" t="n"/>
      <c r="I70" s="15" t="n"/>
      <c r="J70" s="15" t="n"/>
      <c r="K70" s="13" t="n"/>
      <c r="L70" s="15" t="n"/>
      <c r="M70" s="13" t="n"/>
      <c r="N70" s="14" t="n"/>
      <c r="O70" s="16">
        <f>IF(OR($B70="",$F70=""),"",IF($L70&lt;&gt;"",$L70-$F70,TODAY()-$F70))</f>
        <v/>
      </c>
      <c r="P70" s="16">
        <f>IF($I70="","",IF($J70&lt;&gt;"",$J70-$I70,TODAY()-$I70))</f>
        <v/>
      </c>
      <c r="Q70" s="16">
        <f>IF(OR($L70="",$H70=""),"",IF($L70&lt;=$H70,"Yes","No"))</f>
        <v/>
      </c>
      <c r="R70" s="16">
        <f>IF(OR($B70="",$H70="",OR($M70="Done",$M70="Not proceeding")),"",$H70-TODAY())</f>
        <v/>
      </c>
      <c r="S70" s="17">
        <f>IF($B70="","",TRIM(IF(OR($M70="Done",$M70="Not proceeding"),"",IF($G70="","No owner. ","")&amp;IF($H70="","No due date. ",IF($H70&lt;TODAY(),"Past due date. ",IF($H70-TODAY()&lt;=$C$5,"Due soon. ",""))))&amp;IF(AND($D70="Recommendation",$I70=""),"Recommendation not sent. ","")&amp;IF(AND($I70&lt;&gt;"",$J70=""),IF(TODAY()-$I70&gt;$C$4,"Response overdue. ",IF($I70+$C$4-TODAY()&lt;=$C$5,"Response due soon. ","Awaiting response. ")),"")&amp;IF(AND($M70="Done",$L70=""),"Add date closed. ","")))</f>
        <v/>
      </c>
      <c r="T70" s="16">
        <f>IF($B70="","",IF(OR($M70="Done",$M70="Not proceeding"),"Closed",IF(OR(ISNUMBER(SEARCH("Past due",$S70)),ISNUMBER(SEARCH("Response overdue",$S70))),"Overdue",IF(ISNUMBER(SEARCH("soon",$S70)),"Due soon",IF(OR($G70="",$H70=""),"Needs owner or date","On track")))))</f>
        <v/>
      </c>
    </row>
    <row r="71">
      <c r="A71" s="13">
        <f>IF($B71="","",ROW()-7)</f>
        <v/>
      </c>
      <c r="B71" s="14" t="n"/>
      <c r="C71" s="13" t="n"/>
      <c r="D71" s="13" t="n"/>
      <c r="E71" s="14" t="n"/>
      <c r="F71" s="15" t="n"/>
      <c r="G71" s="13" t="n"/>
      <c r="H71" s="15" t="n"/>
      <c r="I71" s="15" t="n"/>
      <c r="J71" s="15" t="n"/>
      <c r="K71" s="13" t="n"/>
      <c r="L71" s="15" t="n"/>
      <c r="M71" s="13" t="n"/>
      <c r="N71" s="14" t="n"/>
      <c r="O71" s="16">
        <f>IF(OR($B71="",$F71=""),"",IF($L71&lt;&gt;"",$L71-$F71,TODAY()-$F71))</f>
        <v/>
      </c>
      <c r="P71" s="16">
        <f>IF($I71="","",IF($J71&lt;&gt;"",$J71-$I71,TODAY()-$I71))</f>
        <v/>
      </c>
      <c r="Q71" s="16">
        <f>IF(OR($L71="",$H71=""),"",IF($L71&lt;=$H71,"Yes","No"))</f>
        <v/>
      </c>
      <c r="R71" s="16">
        <f>IF(OR($B71="",$H71="",OR($M71="Done",$M71="Not proceeding")),"",$H71-TODAY())</f>
        <v/>
      </c>
      <c r="S71" s="17">
        <f>IF($B71="","",TRIM(IF(OR($M71="Done",$M71="Not proceeding"),"",IF($G71="","No owner. ","")&amp;IF($H71="","No due date. ",IF($H71&lt;TODAY(),"Past due date. ",IF($H71-TODAY()&lt;=$C$5,"Due soon. ",""))))&amp;IF(AND($D71="Recommendation",$I71=""),"Recommendation not sent. ","")&amp;IF(AND($I71&lt;&gt;"",$J71=""),IF(TODAY()-$I71&gt;$C$4,"Response overdue. ",IF($I71+$C$4-TODAY()&lt;=$C$5,"Response due soon. ","Awaiting response. ")),"")&amp;IF(AND($M71="Done",$L71=""),"Add date closed. ","")))</f>
        <v/>
      </c>
      <c r="T71" s="16">
        <f>IF($B71="","",IF(OR($M71="Done",$M71="Not proceeding"),"Closed",IF(OR(ISNUMBER(SEARCH("Past due",$S71)),ISNUMBER(SEARCH("Response overdue",$S71))),"Overdue",IF(ISNUMBER(SEARCH("soon",$S71)),"Due soon",IF(OR($G71="",$H71=""),"Needs owner or date","On track")))))</f>
        <v/>
      </c>
    </row>
    <row r="72">
      <c r="A72" s="13">
        <f>IF($B72="","",ROW()-7)</f>
        <v/>
      </c>
      <c r="B72" s="14" t="n"/>
      <c r="C72" s="13" t="n"/>
      <c r="D72" s="13" t="n"/>
      <c r="E72" s="14" t="n"/>
      <c r="F72" s="15" t="n"/>
      <c r="G72" s="13" t="n"/>
      <c r="H72" s="15" t="n"/>
      <c r="I72" s="15" t="n"/>
      <c r="J72" s="15" t="n"/>
      <c r="K72" s="13" t="n"/>
      <c r="L72" s="15" t="n"/>
      <c r="M72" s="13" t="n"/>
      <c r="N72" s="14" t="n"/>
      <c r="O72" s="16">
        <f>IF(OR($B72="",$F72=""),"",IF($L72&lt;&gt;"",$L72-$F72,TODAY()-$F72))</f>
        <v/>
      </c>
      <c r="P72" s="16">
        <f>IF($I72="","",IF($J72&lt;&gt;"",$J72-$I72,TODAY()-$I72))</f>
        <v/>
      </c>
      <c r="Q72" s="16">
        <f>IF(OR($L72="",$H72=""),"",IF($L72&lt;=$H72,"Yes","No"))</f>
        <v/>
      </c>
      <c r="R72" s="16">
        <f>IF(OR($B72="",$H72="",OR($M72="Done",$M72="Not proceeding")),"",$H72-TODAY())</f>
        <v/>
      </c>
      <c r="S72" s="17">
        <f>IF($B72="","",TRIM(IF(OR($M72="Done",$M72="Not proceeding"),"",IF($G72="","No owner. ","")&amp;IF($H72="","No due date. ",IF($H72&lt;TODAY(),"Past due date. ",IF($H72-TODAY()&lt;=$C$5,"Due soon. ",""))))&amp;IF(AND($D72="Recommendation",$I72=""),"Recommendation not sent. ","")&amp;IF(AND($I72&lt;&gt;"",$J72=""),IF(TODAY()-$I72&gt;$C$4,"Response overdue. ",IF($I72+$C$4-TODAY()&lt;=$C$5,"Response due soon. ","Awaiting response. ")),"")&amp;IF(AND($M72="Done",$L72=""),"Add date closed. ","")))</f>
        <v/>
      </c>
      <c r="T72" s="16">
        <f>IF($B72="","",IF(OR($M72="Done",$M72="Not proceeding"),"Closed",IF(OR(ISNUMBER(SEARCH("Past due",$S72)),ISNUMBER(SEARCH("Response overdue",$S72))),"Overdue",IF(ISNUMBER(SEARCH("soon",$S72)),"Due soon",IF(OR($G72="",$H72=""),"Needs owner or date","On track")))))</f>
        <v/>
      </c>
    </row>
    <row r="73">
      <c r="A73" s="13">
        <f>IF($B73="","",ROW()-7)</f>
        <v/>
      </c>
      <c r="B73" s="14" t="n"/>
      <c r="C73" s="13" t="n"/>
      <c r="D73" s="13" t="n"/>
      <c r="E73" s="14" t="n"/>
      <c r="F73" s="15" t="n"/>
      <c r="G73" s="13" t="n"/>
      <c r="H73" s="15" t="n"/>
      <c r="I73" s="15" t="n"/>
      <c r="J73" s="15" t="n"/>
      <c r="K73" s="13" t="n"/>
      <c r="L73" s="15" t="n"/>
      <c r="M73" s="13" t="n"/>
      <c r="N73" s="14" t="n"/>
      <c r="O73" s="16">
        <f>IF(OR($B73="",$F73=""),"",IF($L73&lt;&gt;"",$L73-$F73,TODAY()-$F73))</f>
        <v/>
      </c>
      <c r="P73" s="16">
        <f>IF($I73="","",IF($J73&lt;&gt;"",$J73-$I73,TODAY()-$I73))</f>
        <v/>
      </c>
      <c r="Q73" s="16">
        <f>IF(OR($L73="",$H73=""),"",IF($L73&lt;=$H73,"Yes","No"))</f>
        <v/>
      </c>
      <c r="R73" s="16">
        <f>IF(OR($B73="",$H73="",OR($M73="Done",$M73="Not proceeding")),"",$H73-TODAY())</f>
        <v/>
      </c>
      <c r="S73" s="17">
        <f>IF($B73="","",TRIM(IF(OR($M73="Done",$M73="Not proceeding"),"",IF($G73="","No owner. ","")&amp;IF($H73="","No due date. ",IF($H73&lt;TODAY(),"Past due date. ",IF($H73-TODAY()&lt;=$C$5,"Due soon. ",""))))&amp;IF(AND($D73="Recommendation",$I73=""),"Recommendation not sent. ","")&amp;IF(AND($I73&lt;&gt;"",$J73=""),IF(TODAY()-$I73&gt;$C$4,"Response overdue. ",IF($I73+$C$4-TODAY()&lt;=$C$5,"Response due soon. ","Awaiting response. ")),"")&amp;IF(AND($M73="Done",$L73=""),"Add date closed. ","")))</f>
        <v/>
      </c>
      <c r="T73" s="16">
        <f>IF($B73="","",IF(OR($M73="Done",$M73="Not proceeding"),"Closed",IF(OR(ISNUMBER(SEARCH("Past due",$S73)),ISNUMBER(SEARCH("Response overdue",$S73))),"Overdue",IF(ISNUMBER(SEARCH("soon",$S73)),"Due soon",IF(OR($G73="",$H73=""),"Needs owner or date","On track")))))</f>
        <v/>
      </c>
    </row>
    <row r="74">
      <c r="A74" s="13">
        <f>IF($B74="","",ROW()-7)</f>
        <v/>
      </c>
      <c r="B74" s="14" t="n"/>
      <c r="C74" s="13" t="n"/>
      <c r="D74" s="13" t="n"/>
      <c r="E74" s="14" t="n"/>
      <c r="F74" s="15" t="n"/>
      <c r="G74" s="13" t="n"/>
      <c r="H74" s="15" t="n"/>
      <c r="I74" s="15" t="n"/>
      <c r="J74" s="15" t="n"/>
      <c r="K74" s="13" t="n"/>
      <c r="L74" s="15" t="n"/>
      <c r="M74" s="13" t="n"/>
      <c r="N74" s="14" t="n"/>
      <c r="O74" s="16">
        <f>IF(OR($B74="",$F74=""),"",IF($L74&lt;&gt;"",$L74-$F74,TODAY()-$F74))</f>
        <v/>
      </c>
      <c r="P74" s="16">
        <f>IF($I74="","",IF($J74&lt;&gt;"",$J74-$I74,TODAY()-$I74))</f>
        <v/>
      </c>
      <c r="Q74" s="16">
        <f>IF(OR($L74="",$H74=""),"",IF($L74&lt;=$H74,"Yes","No"))</f>
        <v/>
      </c>
      <c r="R74" s="16">
        <f>IF(OR($B74="",$H74="",OR($M74="Done",$M74="Not proceeding")),"",$H74-TODAY())</f>
        <v/>
      </c>
      <c r="S74" s="17">
        <f>IF($B74="","",TRIM(IF(OR($M74="Done",$M74="Not proceeding"),"",IF($G74="","No owner. ","")&amp;IF($H74="","No due date. ",IF($H74&lt;TODAY(),"Past due date. ",IF($H74-TODAY()&lt;=$C$5,"Due soon. ",""))))&amp;IF(AND($D74="Recommendation",$I74=""),"Recommendation not sent. ","")&amp;IF(AND($I74&lt;&gt;"",$J74=""),IF(TODAY()-$I74&gt;$C$4,"Response overdue. ",IF($I74+$C$4-TODAY()&lt;=$C$5,"Response due soon. ","Awaiting response. ")),"")&amp;IF(AND($M74="Done",$L74=""),"Add date closed. ","")))</f>
        <v/>
      </c>
      <c r="T74" s="16">
        <f>IF($B74="","",IF(OR($M74="Done",$M74="Not proceeding"),"Closed",IF(OR(ISNUMBER(SEARCH("Past due",$S74)),ISNUMBER(SEARCH("Response overdue",$S74))),"Overdue",IF(ISNUMBER(SEARCH("soon",$S74)),"Due soon",IF(OR($G74="",$H74=""),"Needs owner or date","On track")))))</f>
        <v/>
      </c>
    </row>
    <row r="75">
      <c r="A75" s="13">
        <f>IF($B75="","",ROW()-7)</f>
        <v/>
      </c>
      <c r="B75" s="14" t="n"/>
      <c r="C75" s="13" t="n"/>
      <c r="D75" s="13" t="n"/>
      <c r="E75" s="14" t="n"/>
      <c r="F75" s="15" t="n"/>
      <c r="G75" s="13" t="n"/>
      <c r="H75" s="15" t="n"/>
      <c r="I75" s="15" t="n"/>
      <c r="J75" s="15" t="n"/>
      <c r="K75" s="13" t="n"/>
      <c r="L75" s="15" t="n"/>
      <c r="M75" s="13" t="n"/>
      <c r="N75" s="14" t="n"/>
      <c r="O75" s="16">
        <f>IF(OR($B75="",$F75=""),"",IF($L75&lt;&gt;"",$L75-$F75,TODAY()-$F75))</f>
        <v/>
      </c>
      <c r="P75" s="16">
        <f>IF($I75="","",IF($J75&lt;&gt;"",$J75-$I75,TODAY()-$I75))</f>
        <v/>
      </c>
      <c r="Q75" s="16">
        <f>IF(OR($L75="",$H75=""),"",IF($L75&lt;=$H75,"Yes","No"))</f>
        <v/>
      </c>
      <c r="R75" s="16">
        <f>IF(OR($B75="",$H75="",OR($M75="Done",$M75="Not proceeding")),"",$H75-TODAY())</f>
        <v/>
      </c>
      <c r="S75" s="17">
        <f>IF($B75="","",TRIM(IF(OR($M75="Done",$M75="Not proceeding"),"",IF($G75="","No owner. ","")&amp;IF($H75="","No due date. ",IF($H75&lt;TODAY(),"Past due date. ",IF($H75-TODAY()&lt;=$C$5,"Due soon. ",""))))&amp;IF(AND($D75="Recommendation",$I75=""),"Recommendation not sent. ","")&amp;IF(AND($I75&lt;&gt;"",$J75=""),IF(TODAY()-$I75&gt;$C$4,"Response overdue. ",IF($I75+$C$4-TODAY()&lt;=$C$5,"Response due soon. ","Awaiting response. ")),"")&amp;IF(AND($M75="Done",$L75=""),"Add date closed. ","")))</f>
        <v/>
      </c>
      <c r="T75" s="16">
        <f>IF($B75="","",IF(OR($M75="Done",$M75="Not proceeding"),"Closed",IF(OR(ISNUMBER(SEARCH("Past due",$S75)),ISNUMBER(SEARCH("Response overdue",$S75))),"Overdue",IF(ISNUMBER(SEARCH("soon",$S75)),"Due soon",IF(OR($G75="",$H75=""),"Needs owner or date","On track")))))</f>
        <v/>
      </c>
    </row>
    <row r="76">
      <c r="A76" s="13">
        <f>IF($B76="","",ROW()-7)</f>
        <v/>
      </c>
      <c r="B76" s="14" t="n"/>
      <c r="C76" s="13" t="n"/>
      <c r="D76" s="13" t="n"/>
      <c r="E76" s="14" t="n"/>
      <c r="F76" s="15" t="n"/>
      <c r="G76" s="13" t="n"/>
      <c r="H76" s="15" t="n"/>
      <c r="I76" s="15" t="n"/>
      <c r="J76" s="15" t="n"/>
      <c r="K76" s="13" t="n"/>
      <c r="L76" s="15" t="n"/>
      <c r="M76" s="13" t="n"/>
      <c r="N76" s="14" t="n"/>
      <c r="O76" s="16">
        <f>IF(OR($B76="",$F76=""),"",IF($L76&lt;&gt;"",$L76-$F76,TODAY()-$F76))</f>
        <v/>
      </c>
      <c r="P76" s="16">
        <f>IF($I76="","",IF($J76&lt;&gt;"",$J76-$I76,TODAY()-$I76))</f>
        <v/>
      </c>
      <c r="Q76" s="16">
        <f>IF(OR($L76="",$H76=""),"",IF($L76&lt;=$H76,"Yes","No"))</f>
        <v/>
      </c>
      <c r="R76" s="16">
        <f>IF(OR($B76="",$H76="",OR($M76="Done",$M76="Not proceeding")),"",$H76-TODAY())</f>
        <v/>
      </c>
      <c r="S76" s="17">
        <f>IF($B76="","",TRIM(IF(OR($M76="Done",$M76="Not proceeding"),"",IF($G76="","No owner. ","")&amp;IF($H76="","No due date. ",IF($H76&lt;TODAY(),"Past due date. ",IF($H76-TODAY()&lt;=$C$5,"Due soon. ",""))))&amp;IF(AND($D76="Recommendation",$I76=""),"Recommendation not sent. ","")&amp;IF(AND($I76&lt;&gt;"",$J76=""),IF(TODAY()-$I76&gt;$C$4,"Response overdue. ",IF($I76+$C$4-TODAY()&lt;=$C$5,"Response due soon. ","Awaiting response. ")),"")&amp;IF(AND($M76="Done",$L76=""),"Add date closed. ","")))</f>
        <v/>
      </c>
      <c r="T76" s="16">
        <f>IF($B76="","",IF(OR($M76="Done",$M76="Not proceeding"),"Closed",IF(OR(ISNUMBER(SEARCH("Past due",$S76)),ISNUMBER(SEARCH("Response overdue",$S76))),"Overdue",IF(ISNUMBER(SEARCH("soon",$S76)),"Due soon",IF(OR($G76="",$H76=""),"Needs owner or date","On track")))))</f>
        <v/>
      </c>
    </row>
    <row r="77">
      <c r="A77" s="13">
        <f>IF($B77="","",ROW()-7)</f>
        <v/>
      </c>
      <c r="B77" s="14" t="n"/>
      <c r="C77" s="13" t="n"/>
      <c r="D77" s="13" t="n"/>
      <c r="E77" s="14" t="n"/>
      <c r="F77" s="15" t="n"/>
      <c r="G77" s="13" t="n"/>
      <c r="H77" s="15" t="n"/>
      <c r="I77" s="15" t="n"/>
      <c r="J77" s="15" t="n"/>
      <c r="K77" s="13" t="n"/>
      <c r="L77" s="15" t="n"/>
      <c r="M77" s="13" t="n"/>
      <c r="N77" s="14" t="n"/>
      <c r="O77" s="16">
        <f>IF(OR($B77="",$F77=""),"",IF($L77&lt;&gt;"",$L77-$F77,TODAY()-$F77))</f>
        <v/>
      </c>
      <c r="P77" s="16">
        <f>IF($I77="","",IF($J77&lt;&gt;"",$J77-$I77,TODAY()-$I77))</f>
        <v/>
      </c>
      <c r="Q77" s="16">
        <f>IF(OR($L77="",$H77=""),"",IF($L77&lt;=$H77,"Yes","No"))</f>
        <v/>
      </c>
      <c r="R77" s="16">
        <f>IF(OR($B77="",$H77="",OR($M77="Done",$M77="Not proceeding")),"",$H77-TODAY())</f>
        <v/>
      </c>
      <c r="S77" s="17">
        <f>IF($B77="","",TRIM(IF(OR($M77="Done",$M77="Not proceeding"),"",IF($G77="","No owner. ","")&amp;IF($H77="","No due date. ",IF($H77&lt;TODAY(),"Past due date. ",IF($H77-TODAY()&lt;=$C$5,"Due soon. ",""))))&amp;IF(AND($D77="Recommendation",$I77=""),"Recommendation not sent. ","")&amp;IF(AND($I77&lt;&gt;"",$J77=""),IF(TODAY()-$I77&gt;$C$4,"Response overdue. ",IF($I77+$C$4-TODAY()&lt;=$C$5,"Response due soon. ","Awaiting response. ")),"")&amp;IF(AND($M77="Done",$L77=""),"Add date closed. ","")))</f>
        <v/>
      </c>
      <c r="T77" s="16">
        <f>IF($B77="","",IF(OR($M77="Done",$M77="Not proceeding"),"Closed",IF(OR(ISNUMBER(SEARCH("Past due",$S77)),ISNUMBER(SEARCH("Response overdue",$S77))),"Overdue",IF(ISNUMBER(SEARCH("soon",$S77)),"Due soon",IF(OR($G77="",$H77=""),"Needs owner or date","On track")))))</f>
        <v/>
      </c>
    </row>
    <row r="78">
      <c r="A78" s="13">
        <f>IF($B78="","",ROW()-7)</f>
        <v/>
      </c>
      <c r="B78" s="14" t="n"/>
      <c r="C78" s="13" t="n"/>
      <c r="D78" s="13" t="n"/>
      <c r="E78" s="14" t="n"/>
      <c r="F78" s="15" t="n"/>
      <c r="G78" s="13" t="n"/>
      <c r="H78" s="15" t="n"/>
      <c r="I78" s="15" t="n"/>
      <c r="J78" s="15" t="n"/>
      <c r="K78" s="13" t="n"/>
      <c r="L78" s="15" t="n"/>
      <c r="M78" s="13" t="n"/>
      <c r="N78" s="14" t="n"/>
      <c r="O78" s="16">
        <f>IF(OR($B78="",$F78=""),"",IF($L78&lt;&gt;"",$L78-$F78,TODAY()-$F78))</f>
        <v/>
      </c>
      <c r="P78" s="16">
        <f>IF($I78="","",IF($J78&lt;&gt;"",$J78-$I78,TODAY()-$I78))</f>
        <v/>
      </c>
      <c r="Q78" s="16">
        <f>IF(OR($L78="",$H78=""),"",IF($L78&lt;=$H78,"Yes","No"))</f>
        <v/>
      </c>
      <c r="R78" s="16">
        <f>IF(OR($B78="",$H78="",OR($M78="Done",$M78="Not proceeding")),"",$H78-TODAY())</f>
        <v/>
      </c>
      <c r="S78" s="17">
        <f>IF($B78="","",TRIM(IF(OR($M78="Done",$M78="Not proceeding"),"",IF($G78="","No owner. ","")&amp;IF($H78="","No due date. ",IF($H78&lt;TODAY(),"Past due date. ",IF($H78-TODAY()&lt;=$C$5,"Due soon. ",""))))&amp;IF(AND($D78="Recommendation",$I78=""),"Recommendation not sent. ","")&amp;IF(AND($I78&lt;&gt;"",$J78=""),IF(TODAY()-$I78&gt;$C$4,"Response overdue. ",IF($I78+$C$4-TODAY()&lt;=$C$5,"Response due soon. ","Awaiting response. ")),"")&amp;IF(AND($M78="Done",$L78=""),"Add date closed. ","")))</f>
        <v/>
      </c>
      <c r="T78" s="16">
        <f>IF($B78="","",IF(OR($M78="Done",$M78="Not proceeding"),"Closed",IF(OR(ISNUMBER(SEARCH("Past due",$S78)),ISNUMBER(SEARCH("Response overdue",$S78))),"Overdue",IF(ISNUMBER(SEARCH("soon",$S78)),"Due soon",IF(OR($G78="",$H78=""),"Needs owner or date","On track")))))</f>
        <v/>
      </c>
    </row>
    <row r="79">
      <c r="A79" s="13">
        <f>IF($B79="","",ROW()-7)</f>
        <v/>
      </c>
      <c r="B79" s="14" t="n"/>
      <c r="C79" s="13" t="n"/>
      <c r="D79" s="13" t="n"/>
      <c r="E79" s="14" t="n"/>
      <c r="F79" s="15" t="n"/>
      <c r="G79" s="13" t="n"/>
      <c r="H79" s="15" t="n"/>
      <c r="I79" s="15" t="n"/>
      <c r="J79" s="15" t="n"/>
      <c r="K79" s="13" t="n"/>
      <c r="L79" s="15" t="n"/>
      <c r="M79" s="13" t="n"/>
      <c r="N79" s="14" t="n"/>
      <c r="O79" s="16">
        <f>IF(OR($B79="",$F79=""),"",IF($L79&lt;&gt;"",$L79-$F79,TODAY()-$F79))</f>
        <v/>
      </c>
      <c r="P79" s="16">
        <f>IF($I79="","",IF($J79&lt;&gt;"",$J79-$I79,TODAY()-$I79))</f>
        <v/>
      </c>
      <c r="Q79" s="16">
        <f>IF(OR($L79="",$H79=""),"",IF($L79&lt;=$H79,"Yes","No"))</f>
        <v/>
      </c>
      <c r="R79" s="16">
        <f>IF(OR($B79="",$H79="",OR($M79="Done",$M79="Not proceeding")),"",$H79-TODAY())</f>
        <v/>
      </c>
      <c r="S79" s="17">
        <f>IF($B79="","",TRIM(IF(OR($M79="Done",$M79="Not proceeding"),"",IF($G79="","No owner. ","")&amp;IF($H79="","No due date. ",IF($H79&lt;TODAY(),"Past due date. ",IF($H79-TODAY()&lt;=$C$5,"Due soon. ",""))))&amp;IF(AND($D79="Recommendation",$I79=""),"Recommendation not sent. ","")&amp;IF(AND($I79&lt;&gt;"",$J79=""),IF(TODAY()-$I79&gt;$C$4,"Response overdue. ",IF($I79+$C$4-TODAY()&lt;=$C$5,"Response due soon. ","Awaiting response. ")),"")&amp;IF(AND($M79="Done",$L79=""),"Add date closed. ","")))</f>
        <v/>
      </c>
      <c r="T79" s="16">
        <f>IF($B79="","",IF(OR($M79="Done",$M79="Not proceeding"),"Closed",IF(OR(ISNUMBER(SEARCH("Past due",$S79)),ISNUMBER(SEARCH("Response overdue",$S79))),"Overdue",IF(ISNUMBER(SEARCH("soon",$S79)),"Due soon",IF(OR($G79="",$H79=""),"Needs owner or date","On track")))))</f>
        <v/>
      </c>
    </row>
    <row r="80">
      <c r="A80" s="13">
        <f>IF($B80="","",ROW()-7)</f>
        <v/>
      </c>
      <c r="B80" s="14" t="n"/>
      <c r="C80" s="13" t="n"/>
      <c r="D80" s="13" t="n"/>
      <c r="E80" s="14" t="n"/>
      <c r="F80" s="15" t="n"/>
      <c r="G80" s="13" t="n"/>
      <c r="H80" s="15" t="n"/>
      <c r="I80" s="15" t="n"/>
      <c r="J80" s="15" t="n"/>
      <c r="K80" s="13" t="n"/>
      <c r="L80" s="15" t="n"/>
      <c r="M80" s="13" t="n"/>
      <c r="N80" s="14" t="n"/>
      <c r="O80" s="16">
        <f>IF(OR($B80="",$F80=""),"",IF($L80&lt;&gt;"",$L80-$F80,TODAY()-$F80))</f>
        <v/>
      </c>
      <c r="P80" s="16">
        <f>IF($I80="","",IF($J80&lt;&gt;"",$J80-$I80,TODAY()-$I80))</f>
        <v/>
      </c>
      <c r="Q80" s="16">
        <f>IF(OR($L80="",$H80=""),"",IF($L80&lt;=$H80,"Yes","No"))</f>
        <v/>
      </c>
      <c r="R80" s="16">
        <f>IF(OR($B80="",$H80="",OR($M80="Done",$M80="Not proceeding")),"",$H80-TODAY())</f>
        <v/>
      </c>
      <c r="S80" s="17">
        <f>IF($B80="","",TRIM(IF(OR($M80="Done",$M80="Not proceeding"),"",IF($G80="","No owner. ","")&amp;IF($H80="","No due date. ",IF($H80&lt;TODAY(),"Past due date. ",IF($H80-TODAY()&lt;=$C$5,"Due soon. ",""))))&amp;IF(AND($D80="Recommendation",$I80=""),"Recommendation not sent. ","")&amp;IF(AND($I80&lt;&gt;"",$J80=""),IF(TODAY()-$I80&gt;$C$4,"Response overdue. ",IF($I80+$C$4-TODAY()&lt;=$C$5,"Response due soon. ","Awaiting response. ")),"")&amp;IF(AND($M80="Done",$L80=""),"Add date closed. ","")))</f>
        <v/>
      </c>
      <c r="T80" s="16">
        <f>IF($B80="","",IF(OR($M80="Done",$M80="Not proceeding"),"Closed",IF(OR(ISNUMBER(SEARCH("Past due",$S80)),ISNUMBER(SEARCH("Response overdue",$S80))),"Overdue",IF(ISNUMBER(SEARCH("soon",$S80)),"Due soon",IF(OR($G80="",$H80=""),"Needs owner or date","On track")))))</f>
        <v/>
      </c>
    </row>
    <row r="81">
      <c r="A81" s="13">
        <f>IF($B81="","",ROW()-7)</f>
        <v/>
      </c>
      <c r="B81" s="14" t="n"/>
      <c r="C81" s="13" t="n"/>
      <c r="D81" s="13" t="n"/>
      <c r="E81" s="14" t="n"/>
      <c r="F81" s="15" t="n"/>
      <c r="G81" s="13" t="n"/>
      <c r="H81" s="15" t="n"/>
      <c r="I81" s="15" t="n"/>
      <c r="J81" s="15" t="n"/>
      <c r="K81" s="13" t="n"/>
      <c r="L81" s="15" t="n"/>
      <c r="M81" s="13" t="n"/>
      <c r="N81" s="14" t="n"/>
      <c r="O81" s="16">
        <f>IF(OR($B81="",$F81=""),"",IF($L81&lt;&gt;"",$L81-$F81,TODAY()-$F81))</f>
        <v/>
      </c>
      <c r="P81" s="16">
        <f>IF($I81="","",IF($J81&lt;&gt;"",$J81-$I81,TODAY()-$I81))</f>
        <v/>
      </c>
      <c r="Q81" s="16">
        <f>IF(OR($L81="",$H81=""),"",IF($L81&lt;=$H81,"Yes","No"))</f>
        <v/>
      </c>
      <c r="R81" s="16">
        <f>IF(OR($B81="",$H81="",OR($M81="Done",$M81="Not proceeding")),"",$H81-TODAY())</f>
        <v/>
      </c>
      <c r="S81" s="17">
        <f>IF($B81="","",TRIM(IF(OR($M81="Done",$M81="Not proceeding"),"",IF($G81="","No owner. ","")&amp;IF($H81="","No due date. ",IF($H81&lt;TODAY(),"Past due date. ",IF($H81-TODAY()&lt;=$C$5,"Due soon. ",""))))&amp;IF(AND($D81="Recommendation",$I81=""),"Recommendation not sent. ","")&amp;IF(AND($I81&lt;&gt;"",$J81=""),IF(TODAY()-$I81&gt;$C$4,"Response overdue. ",IF($I81+$C$4-TODAY()&lt;=$C$5,"Response due soon. ","Awaiting response. ")),"")&amp;IF(AND($M81="Done",$L81=""),"Add date closed. ","")))</f>
        <v/>
      </c>
      <c r="T81" s="16">
        <f>IF($B81="","",IF(OR($M81="Done",$M81="Not proceeding"),"Closed",IF(OR(ISNUMBER(SEARCH("Past due",$S81)),ISNUMBER(SEARCH("Response overdue",$S81))),"Overdue",IF(ISNUMBER(SEARCH("soon",$S81)),"Due soon",IF(OR($G81="",$H81=""),"Needs owner or date","On track")))))</f>
        <v/>
      </c>
    </row>
    <row r="82">
      <c r="A82" s="13">
        <f>IF($B82="","",ROW()-7)</f>
        <v/>
      </c>
      <c r="B82" s="14" t="n"/>
      <c r="C82" s="13" t="n"/>
      <c r="D82" s="13" t="n"/>
      <c r="E82" s="14" t="n"/>
      <c r="F82" s="15" t="n"/>
      <c r="G82" s="13" t="n"/>
      <c r="H82" s="15" t="n"/>
      <c r="I82" s="15" t="n"/>
      <c r="J82" s="15" t="n"/>
      <c r="K82" s="13" t="n"/>
      <c r="L82" s="15" t="n"/>
      <c r="M82" s="13" t="n"/>
      <c r="N82" s="14" t="n"/>
      <c r="O82" s="16">
        <f>IF(OR($B82="",$F82=""),"",IF($L82&lt;&gt;"",$L82-$F82,TODAY()-$F82))</f>
        <v/>
      </c>
      <c r="P82" s="16">
        <f>IF($I82="","",IF($J82&lt;&gt;"",$J82-$I82,TODAY()-$I82))</f>
        <v/>
      </c>
      <c r="Q82" s="16">
        <f>IF(OR($L82="",$H82=""),"",IF($L82&lt;=$H82,"Yes","No"))</f>
        <v/>
      </c>
      <c r="R82" s="16">
        <f>IF(OR($B82="",$H82="",OR($M82="Done",$M82="Not proceeding")),"",$H82-TODAY())</f>
        <v/>
      </c>
      <c r="S82" s="17">
        <f>IF($B82="","",TRIM(IF(OR($M82="Done",$M82="Not proceeding"),"",IF($G82="","No owner. ","")&amp;IF($H82="","No due date. ",IF($H82&lt;TODAY(),"Past due date. ",IF($H82-TODAY()&lt;=$C$5,"Due soon. ",""))))&amp;IF(AND($D82="Recommendation",$I82=""),"Recommendation not sent. ","")&amp;IF(AND($I82&lt;&gt;"",$J82=""),IF(TODAY()-$I82&gt;$C$4,"Response overdue. ",IF($I82+$C$4-TODAY()&lt;=$C$5,"Response due soon. ","Awaiting response. ")),"")&amp;IF(AND($M82="Done",$L82=""),"Add date closed. ","")))</f>
        <v/>
      </c>
      <c r="T82" s="16">
        <f>IF($B82="","",IF(OR($M82="Done",$M82="Not proceeding"),"Closed",IF(OR(ISNUMBER(SEARCH("Past due",$S82)),ISNUMBER(SEARCH("Response overdue",$S82))),"Overdue",IF(ISNUMBER(SEARCH("soon",$S82)),"Due soon",IF(OR($G82="",$H82=""),"Needs owner or date","On track")))))</f>
        <v/>
      </c>
    </row>
    <row r="83">
      <c r="A83" s="13">
        <f>IF($B83="","",ROW()-7)</f>
        <v/>
      </c>
      <c r="B83" s="14" t="n"/>
      <c r="C83" s="13" t="n"/>
      <c r="D83" s="13" t="n"/>
      <c r="E83" s="14" t="n"/>
      <c r="F83" s="15" t="n"/>
      <c r="G83" s="13" t="n"/>
      <c r="H83" s="15" t="n"/>
      <c r="I83" s="15" t="n"/>
      <c r="J83" s="15" t="n"/>
      <c r="K83" s="13" t="n"/>
      <c r="L83" s="15" t="n"/>
      <c r="M83" s="13" t="n"/>
      <c r="N83" s="14" t="n"/>
      <c r="O83" s="16">
        <f>IF(OR($B83="",$F83=""),"",IF($L83&lt;&gt;"",$L83-$F83,TODAY()-$F83))</f>
        <v/>
      </c>
      <c r="P83" s="16">
        <f>IF($I83="","",IF($J83&lt;&gt;"",$J83-$I83,TODAY()-$I83))</f>
        <v/>
      </c>
      <c r="Q83" s="16">
        <f>IF(OR($L83="",$H83=""),"",IF($L83&lt;=$H83,"Yes","No"))</f>
        <v/>
      </c>
      <c r="R83" s="16">
        <f>IF(OR($B83="",$H83="",OR($M83="Done",$M83="Not proceeding")),"",$H83-TODAY())</f>
        <v/>
      </c>
      <c r="S83" s="17">
        <f>IF($B83="","",TRIM(IF(OR($M83="Done",$M83="Not proceeding"),"",IF($G83="","No owner. ","")&amp;IF($H83="","No due date. ",IF($H83&lt;TODAY(),"Past due date. ",IF($H83-TODAY()&lt;=$C$5,"Due soon. ",""))))&amp;IF(AND($D83="Recommendation",$I83=""),"Recommendation not sent. ","")&amp;IF(AND($I83&lt;&gt;"",$J83=""),IF(TODAY()-$I83&gt;$C$4,"Response overdue. ",IF($I83+$C$4-TODAY()&lt;=$C$5,"Response due soon. ","Awaiting response. ")),"")&amp;IF(AND($M83="Done",$L83=""),"Add date closed. ","")))</f>
        <v/>
      </c>
      <c r="T83" s="16">
        <f>IF($B83="","",IF(OR($M83="Done",$M83="Not proceeding"),"Closed",IF(OR(ISNUMBER(SEARCH("Past due",$S83)),ISNUMBER(SEARCH("Response overdue",$S83))),"Overdue",IF(ISNUMBER(SEARCH("soon",$S83)),"Due soon",IF(OR($G83="",$H83=""),"Needs owner or date","On track")))))</f>
        <v/>
      </c>
    </row>
    <row r="84">
      <c r="A84" s="13">
        <f>IF($B84="","",ROW()-7)</f>
        <v/>
      </c>
      <c r="B84" s="14" t="n"/>
      <c r="C84" s="13" t="n"/>
      <c r="D84" s="13" t="n"/>
      <c r="E84" s="14" t="n"/>
      <c r="F84" s="15" t="n"/>
      <c r="G84" s="13" t="n"/>
      <c r="H84" s="15" t="n"/>
      <c r="I84" s="15" t="n"/>
      <c r="J84" s="15" t="n"/>
      <c r="K84" s="13" t="n"/>
      <c r="L84" s="15" t="n"/>
      <c r="M84" s="13" t="n"/>
      <c r="N84" s="14" t="n"/>
      <c r="O84" s="16">
        <f>IF(OR($B84="",$F84=""),"",IF($L84&lt;&gt;"",$L84-$F84,TODAY()-$F84))</f>
        <v/>
      </c>
      <c r="P84" s="16">
        <f>IF($I84="","",IF($J84&lt;&gt;"",$J84-$I84,TODAY()-$I84))</f>
        <v/>
      </c>
      <c r="Q84" s="16">
        <f>IF(OR($L84="",$H84=""),"",IF($L84&lt;=$H84,"Yes","No"))</f>
        <v/>
      </c>
      <c r="R84" s="16">
        <f>IF(OR($B84="",$H84="",OR($M84="Done",$M84="Not proceeding")),"",$H84-TODAY())</f>
        <v/>
      </c>
      <c r="S84" s="17">
        <f>IF($B84="","",TRIM(IF(OR($M84="Done",$M84="Not proceeding"),"",IF($G84="","No owner. ","")&amp;IF($H84="","No due date. ",IF($H84&lt;TODAY(),"Past due date. ",IF($H84-TODAY()&lt;=$C$5,"Due soon. ",""))))&amp;IF(AND($D84="Recommendation",$I84=""),"Recommendation not sent. ","")&amp;IF(AND($I84&lt;&gt;"",$J84=""),IF(TODAY()-$I84&gt;$C$4,"Response overdue. ",IF($I84+$C$4-TODAY()&lt;=$C$5,"Response due soon. ","Awaiting response. ")),"")&amp;IF(AND($M84="Done",$L84=""),"Add date closed. ","")))</f>
        <v/>
      </c>
      <c r="T84" s="16">
        <f>IF($B84="","",IF(OR($M84="Done",$M84="Not proceeding"),"Closed",IF(OR(ISNUMBER(SEARCH("Past due",$S84)),ISNUMBER(SEARCH("Response overdue",$S84))),"Overdue",IF(ISNUMBER(SEARCH("soon",$S84)),"Due soon",IF(OR($G84="",$H84=""),"Needs owner or date","On track")))))</f>
        <v/>
      </c>
    </row>
    <row r="85">
      <c r="A85" s="13">
        <f>IF($B85="","",ROW()-7)</f>
        <v/>
      </c>
      <c r="B85" s="14" t="n"/>
      <c r="C85" s="13" t="n"/>
      <c r="D85" s="13" t="n"/>
      <c r="E85" s="14" t="n"/>
      <c r="F85" s="15" t="n"/>
      <c r="G85" s="13" t="n"/>
      <c r="H85" s="15" t="n"/>
      <c r="I85" s="15" t="n"/>
      <c r="J85" s="15" t="n"/>
      <c r="K85" s="13" t="n"/>
      <c r="L85" s="15" t="n"/>
      <c r="M85" s="13" t="n"/>
      <c r="N85" s="14" t="n"/>
      <c r="O85" s="16">
        <f>IF(OR($B85="",$F85=""),"",IF($L85&lt;&gt;"",$L85-$F85,TODAY()-$F85))</f>
        <v/>
      </c>
      <c r="P85" s="16">
        <f>IF($I85="","",IF($J85&lt;&gt;"",$J85-$I85,TODAY()-$I85))</f>
        <v/>
      </c>
      <c r="Q85" s="16">
        <f>IF(OR($L85="",$H85=""),"",IF($L85&lt;=$H85,"Yes","No"))</f>
        <v/>
      </c>
      <c r="R85" s="16">
        <f>IF(OR($B85="",$H85="",OR($M85="Done",$M85="Not proceeding")),"",$H85-TODAY())</f>
        <v/>
      </c>
      <c r="S85" s="17">
        <f>IF($B85="","",TRIM(IF(OR($M85="Done",$M85="Not proceeding"),"",IF($G85="","No owner. ","")&amp;IF($H85="","No due date. ",IF($H85&lt;TODAY(),"Past due date. ",IF($H85-TODAY()&lt;=$C$5,"Due soon. ",""))))&amp;IF(AND($D85="Recommendation",$I85=""),"Recommendation not sent. ","")&amp;IF(AND($I85&lt;&gt;"",$J85=""),IF(TODAY()-$I85&gt;$C$4,"Response overdue. ",IF($I85+$C$4-TODAY()&lt;=$C$5,"Response due soon. ","Awaiting response. ")),"")&amp;IF(AND($M85="Done",$L85=""),"Add date closed. ","")))</f>
        <v/>
      </c>
      <c r="T85" s="16">
        <f>IF($B85="","",IF(OR($M85="Done",$M85="Not proceeding"),"Closed",IF(OR(ISNUMBER(SEARCH("Past due",$S85)),ISNUMBER(SEARCH("Response overdue",$S85))),"Overdue",IF(ISNUMBER(SEARCH("soon",$S85)),"Due soon",IF(OR($G85="",$H85=""),"Needs owner or date","On track")))))</f>
        <v/>
      </c>
    </row>
    <row r="86">
      <c r="A86" s="13">
        <f>IF($B86="","",ROW()-7)</f>
        <v/>
      </c>
      <c r="B86" s="14" t="n"/>
      <c r="C86" s="13" t="n"/>
      <c r="D86" s="13" t="n"/>
      <c r="E86" s="14" t="n"/>
      <c r="F86" s="15" t="n"/>
      <c r="G86" s="13" t="n"/>
      <c r="H86" s="15" t="n"/>
      <c r="I86" s="15" t="n"/>
      <c r="J86" s="15" t="n"/>
      <c r="K86" s="13" t="n"/>
      <c r="L86" s="15" t="n"/>
      <c r="M86" s="13" t="n"/>
      <c r="N86" s="14" t="n"/>
      <c r="O86" s="16">
        <f>IF(OR($B86="",$F86=""),"",IF($L86&lt;&gt;"",$L86-$F86,TODAY()-$F86))</f>
        <v/>
      </c>
      <c r="P86" s="16">
        <f>IF($I86="","",IF($J86&lt;&gt;"",$J86-$I86,TODAY()-$I86))</f>
        <v/>
      </c>
      <c r="Q86" s="16">
        <f>IF(OR($L86="",$H86=""),"",IF($L86&lt;=$H86,"Yes","No"))</f>
        <v/>
      </c>
      <c r="R86" s="16">
        <f>IF(OR($B86="",$H86="",OR($M86="Done",$M86="Not proceeding")),"",$H86-TODAY())</f>
        <v/>
      </c>
      <c r="S86" s="17">
        <f>IF($B86="","",TRIM(IF(OR($M86="Done",$M86="Not proceeding"),"",IF($G86="","No owner. ","")&amp;IF($H86="","No due date. ",IF($H86&lt;TODAY(),"Past due date. ",IF($H86-TODAY()&lt;=$C$5,"Due soon. ",""))))&amp;IF(AND($D86="Recommendation",$I86=""),"Recommendation not sent. ","")&amp;IF(AND($I86&lt;&gt;"",$J86=""),IF(TODAY()-$I86&gt;$C$4,"Response overdue. ",IF($I86+$C$4-TODAY()&lt;=$C$5,"Response due soon. ","Awaiting response. ")),"")&amp;IF(AND($M86="Done",$L86=""),"Add date closed. ","")))</f>
        <v/>
      </c>
      <c r="T86" s="16">
        <f>IF($B86="","",IF(OR($M86="Done",$M86="Not proceeding"),"Closed",IF(OR(ISNUMBER(SEARCH("Past due",$S86)),ISNUMBER(SEARCH("Response overdue",$S86))),"Overdue",IF(ISNUMBER(SEARCH("soon",$S86)),"Due soon",IF(OR($G86="",$H86=""),"Needs owner or date","On track")))))</f>
        <v/>
      </c>
    </row>
    <row r="87">
      <c r="A87" s="13">
        <f>IF($B87="","",ROW()-7)</f>
        <v/>
      </c>
      <c r="B87" s="14" t="n"/>
      <c r="C87" s="13" t="n"/>
      <c r="D87" s="13" t="n"/>
      <c r="E87" s="14" t="n"/>
      <c r="F87" s="15" t="n"/>
      <c r="G87" s="13" t="n"/>
      <c r="H87" s="15" t="n"/>
      <c r="I87" s="15" t="n"/>
      <c r="J87" s="15" t="n"/>
      <c r="K87" s="13" t="n"/>
      <c r="L87" s="15" t="n"/>
      <c r="M87" s="13" t="n"/>
      <c r="N87" s="14" t="n"/>
      <c r="O87" s="16">
        <f>IF(OR($B87="",$F87=""),"",IF($L87&lt;&gt;"",$L87-$F87,TODAY()-$F87))</f>
        <v/>
      </c>
      <c r="P87" s="16">
        <f>IF($I87="","",IF($J87&lt;&gt;"",$J87-$I87,TODAY()-$I87))</f>
        <v/>
      </c>
      <c r="Q87" s="16">
        <f>IF(OR($L87="",$H87=""),"",IF($L87&lt;=$H87,"Yes","No"))</f>
        <v/>
      </c>
      <c r="R87" s="16">
        <f>IF(OR($B87="",$H87="",OR($M87="Done",$M87="Not proceeding")),"",$H87-TODAY())</f>
        <v/>
      </c>
      <c r="S87" s="17">
        <f>IF($B87="","",TRIM(IF(OR($M87="Done",$M87="Not proceeding"),"",IF($G87="","No owner. ","")&amp;IF($H87="","No due date. ",IF($H87&lt;TODAY(),"Past due date. ",IF($H87-TODAY()&lt;=$C$5,"Due soon. ",""))))&amp;IF(AND($D87="Recommendation",$I87=""),"Recommendation not sent. ","")&amp;IF(AND($I87&lt;&gt;"",$J87=""),IF(TODAY()-$I87&gt;$C$4,"Response overdue. ",IF($I87+$C$4-TODAY()&lt;=$C$5,"Response due soon. ","Awaiting response. ")),"")&amp;IF(AND($M87="Done",$L87=""),"Add date closed. ","")))</f>
        <v/>
      </c>
      <c r="T87" s="16">
        <f>IF($B87="","",IF(OR($M87="Done",$M87="Not proceeding"),"Closed",IF(OR(ISNUMBER(SEARCH("Past due",$S87)),ISNUMBER(SEARCH("Response overdue",$S87))),"Overdue",IF(ISNUMBER(SEARCH("soon",$S87)),"Due soon",IF(OR($G87="",$H87=""),"Needs owner or date","On track")))))</f>
        <v/>
      </c>
    </row>
    <row r="88">
      <c r="A88" s="13">
        <f>IF($B88="","",ROW()-7)</f>
        <v/>
      </c>
      <c r="B88" s="14" t="n"/>
      <c r="C88" s="13" t="n"/>
      <c r="D88" s="13" t="n"/>
      <c r="E88" s="14" t="n"/>
      <c r="F88" s="15" t="n"/>
      <c r="G88" s="13" t="n"/>
      <c r="H88" s="15" t="n"/>
      <c r="I88" s="15" t="n"/>
      <c r="J88" s="15" t="n"/>
      <c r="K88" s="13" t="n"/>
      <c r="L88" s="15" t="n"/>
      <c r="M88" s="13" t="n"/>
      <c r="N88" s="14" t="n"/>
      <c r="O88" s="16">
        <f>IF(OR($B88="",$F88=""),"",IF($L88&lt;&gt;"",$L88-$F88,TODAY()-$F88))</f>
        <v/>
      </c>
      <c r="P88" s="16">
        <f>IF($I88="","",IF($J88&lt;&gt;"",$J88-$I88,TODAY()-$I88))</f>
        <v/>
      </c>
      <c r="Q88" s="16">
        <f>IF(OR($L88="",$H88=""),"",IF($L88&lt;=$H88,"Yes","No"))</f>
        <v/>
      </c>
      <c r="R88" s="16">
        <f>IF(OR($B88="",$H88="",OR($M88="Done",$M88="Not proceeding")),"",$H88-TODAY())</f>
        <v/>
      </c>
      <c r="S88" s="17">
        <f>IF($B88="","",TRIM(IF(OR($M88="Done",$M88="Not proceeding"),"",IF($G88="","No owner. ","")&amp;IF($H88="","No due date. ",IF($H88&lt;TODAY(),"Past due date. ",IF($H88-TODAY()&lt;=$C$5,"Due soon. ",""))))&amp;IF(AND($D88="Recommendation",$I88=""),"Recommendation not sent. ","")&amp;IF(AND($I88&lt;&gt;"",$J88=""),IF(TODAY()-$I88&gt;$C$4,"Response overdue. ",IF($I88+$C$4-TODAY()&lt;=$C$5,"Response due soon. ","Awaiting response. ")),"")&amp;IF(AND($M88="Done",$L88=""),"Add date closed. ","")))</f>
        <v/>
      </c>
      <c r="T88" s="16">
        <f>IF($B88="","",IF(OR($M88="Done",$M88="Not proceeding"),"Closed",IF(OR(ISNUMBER(SEARCH("Past due",$S88)),ISNUMBER(SEARCH("Response overdue",$S88))),"Overdue",IF(ISNUMBER(SEARCH("soon",$S88)),"Due soon",IF(OR($G88="",$H88=""),"Needs owner or date","On track")))))</f>
        <v/>
      </c>
    </row>
    <row r="89">
      <c r="A89" s="13">
        <f>IF($B89="","",ROW()-7)</f>
        <v/>
      </c>
      <c r="B89" s="14" t="n"/>
      <c r="C89" s="13" t="n"/>
      <c r="D89" s="13" t="n"/>
      <c r="E89" s="14" t="n"/>
      <c r="F89" s="15" t="n"/>
      <c r="G89" s="13" t="n"/>
      <c r="H89" s="15" t="n"/>
      <c r="I89" s="15" t="n"/>
      <c r="J89" s="15" t="n"/>
      <c r="K89" s="13" t="n"/>
      <c r="L89" s="15" t="n"/>
      <c r="M89" s="13" t="n"/>
      <c r="N89" s="14" t="n"/>
      <c r="O89" s="16">
        <f>IF(OR($B89="",$F89=""),"",IF($L89&lt;&gt;"",$L89-$F89,TODAY()-$F89))</f>
        <v/>
      </c>
      <c r="P89" s="16">
        <f>IF($I89="","",IF($J89&lt;&gt;"",$J89-$I89,TODAY()-$I89))</f>
        <v/>
      </c>
      <c r="Q89" s="16">
        <f>IF(OR($L89="",$H89=""),"",IF($L89&lt;=$H89,"Yes","No"))</f>
        <v/>
      </c>
      <c r="R89" s="16">
        <f>IF(OR($B89="",$H89="",OR($M89="Done",$M89="Not proceeding")),"",$H89-TODAY())</f>
        <v/>
      </c>
      <c r="S89" s="17">
        <f>IF($B89="","",TRIM(IF(OR($M89="Done",$M89="Not proceeding"),"",IF($G89="","No owner. ","")&amp;IF($H89="","No due date. ",IF($H89&lt;TODAY(),"Past due date. ",IF($H89-TODAY()&lt;=$C$5,"Due soon. ",""))))&amp;IF(AND($D89="Recommendation",$I89=""),"Recommendation not sent. ","")&amp;IF(AND($I89&lt;&gt;"",$J89=""),IF(TODAY()-$I89&gt;$C$4,"Response overdue. ",IF($I89+$C$4-TODAY()&lt;=$C$5,"Response due soon. ","Awaiting response. ")),"")&amp;IF(AND($M89="Done",$L89=""),"Add date closed. ","")))</f>
        <v/>
      </c>
      <c r="T89" s="16">
        <f>IF($B89="","",IF(OR($M89="Done",$M89="Not proceeding"),"Closed",IF(OR(ISNUMBER(SEARCH("Past due",$S89)),ISNUMBER(SEARCH("Response overdue",$S89))),"Overdue",IF(ISNUMBER(SEARCH("soon",$S89)),"Due soon",IF(OR($G89="",$H89=""),"Needs owner or date","On track")))))</f>
        <v/>
      </c>
    </row>
    <row r="90">
      <c r="A90" s="13">
        <f>IF($B90="","",ROW()-7)</f>
        <v/>
      </c>
      <c r="B90" s="14" t="n"/>
      <c r="C90" s="13" t="n"/>
      <c r="D90" s="13" t="n"/>
      <c r="E90" s="14" t="n"/>
      <c r="F90" s="15" t="n"/>
      <c r="G90" s="13" t="n"/>
      <c r="H90" s="15" t="n"/>
      <c r="I90" s="15" t="n"/>
      <c r="J90" s="15" t="n"/>
      <c r="K90" s="13" t="n"/>
      <c r="L90" s="15" t="n"/>
      <c r="M90" s="13" t="n"/>
      <c r="N90" s="14" t="n"/>
      <c r="O90" s="16">
        <f>IF(OR($B90="",$F90=""),"",IF($L90&lt;&gt;"",$L90-$F90,TODAY()-$F90))</f>
        <v/>
      </c>
      <c r="P90" s="16">
        <f>IF($I90="","",IF($J90&lt;&gt;"",$J90-$I90,TODAY()-$I90))</f>
        <v/>
      </c>
      <c r="Q90" s="16">
        <f>IF(OR($L90="",$H90=""),"",IF($L90&lt;=$H90,"Yes","No"))</f>
        <v/>
      </c>
      <c r="R90" s="16">
        <f>IF(OR($B90="",$H90="",OR($M90="Done",$M90="Not proceeding")),"",$H90-TODAY())</f>
        <v/>
      </c>
      <c r="S90" s="17">
        <f>IF($B90="","",TRIM(IF(OR($M90="Done",$M90="Not proceeding"),"",IF($G90="","No owner. ","")&amp;IF($H90="","No due date. ",IF($H90&lt;TODAY(),"Past due date. ",IF($H90-TODAY()&lt;=$C$5,"Due soon. ",""))))&amp;IF(AND($D90="Recommendation",$I90=""),"Recommendation not sent. ","")&amp;IF(AND($I90&lt;&gt;"",$J90=""),IF(TODAY()-$I90&gt;$C$4,"Response overdue. ",IF($I90+$C$4-TODAY()&lt;=$C$5,"Response due soon. ","Awaiting response. ")),"")&amp;IF(AND($M90="Done",$L90=""),"Add date closed. ","")))</f>
        <v/>
      </c>
      <c r="T90" s="16">
        <f>IF($B90="","",IF(OR($M90="Done",$M90="Not proceeding"),"Closed",IF(OR(ISNUMBER(SEARCH("Past due",$S90)),ISNUMBER(SEARCH("Response overdue",$S90))),"Overdue",IF(ISNUMBER(SEARCH("soon",$S90)),"Due soon",IF(OR($G90="",$H90=""),"Needs owner or date","On track")))))</f>
        <v/>
      </c>
    </row>
    <row r="91">
      <c r="A91" s="13">
        <f>IF($B91="","",ROW()-7)</f>
        <v/>
      </c>
      <c r="B91" s="14" t="n"/>
      <c r="C91" s="13" t="n"/>
      <c r="D91" s="13" t="n"/>
      <c r="E91" s="14" t="n"/>
      <c r="F91" s="15" t="n"/>
      <c r="G91" s="13" t="n"/>
      <c r="H91" s="15" t="n"/>
      <c r="I91" s="15" t="n"/>
      <c r="J91" s="15" t="n"/>
      <c r="K91" s="13" t="n"/>
      <c r="L91" s="15" t="n"/>
      <c r="M91" s="13" t="n"/>
      <c r="N91" s="14" t="n"/>
      <c r="O91" s="16">
        <f>IF(OR($B91="",$F91=""),"",IF($L91&lt;&gt;"",$L91-$F91,TODAY()-$F91))</f>
        <v/>
      </c>
      <c r="P91" s="16">
        <f>IF($I91="","",IF($J91&lt;&gt;"",$J91-$I91,TODAY()-$I91))</f>
        <v/>
      </c>
      <c r="Q91" s="16">
        <f>IF(OR($L91="",$H91=""),"",IF($L91&lt;=$H91,"Yes","No"))</f>
        <v/>
      </c>
      <c r="R91" s="16">
        <f>IF(OR($B91="",$H91="",OR($M91="Done",$M91="Not proceeding")),"",$H91-TODAY())</f>
        <v/>
      </c>
      <c r="S91" s="17">
        <f>IF($B91="","",TRIM(IF(OR($M91="Done",$M91="Not proceeding"),"",IF($G91="","No owner. ","")&amp;IF($H91="","No due date. ",IF($H91&lt;TODAY(),"Past due date. ",IF($H91-TODAY()&lt;=$C$5,"Due soon. ",""))))&amp;IF(AND($D91="Recommendation",$I91=""),"Recommendation not sent. ","")&amp;IF(AND($I91&lt;&gt;"",$J91=""),IF(TODAY()-$I91&gt;$C$4,"Response overdue. ",IF($I91+$C$4-TODAY()&lt;=$C$5,"Response due soon. ","Awaiting response. ")),"")&amp;IF(AND($M91="Done",$L91=""),"Add date closed. ","")))</f>
        <v/>
      </c>
      <c r="T91" s="16">
        <f>IF($B91="","",IF(OR($M91="Done",$M91="Not proceeding"),"Closed",IF(OR(ISNUMBER(SEARCH("Past due",$S91)),ISNUMBER(SEARCH("Response overdue",$S91))),"Overdue",IF(ISNUMBER(SEARCH("soon",$S91)),"Due soon",IF(OR($G91="",$H91=""),"Needs owner or date","On track")))))</f>
        <v/>
      </c>
    </row>
    <row r="92">
      <c r="A92" s="13">
        <f>IF($B92="","",ROW()-7)</f>
        <v/>
      </c>
      <c r="B92" s="14" t="n"/>
      <c r="C92" s="13" t="n"/>
      <c r="D92" s="13" t="n"/>
      <c r="E92" s="14" t="n"/>
      <c r="F92" s="15" t="n"/>
      <c r="G92" s="13" t="n"/>
      <c r="H92" s="15" t="n"/>
      <c r="I92" s="15" t="n"/>
      <c r="J92" s="15" t="n"/>
      <c r="K92" s="13" t="n"/>
      <c r="L92" s="15" t="n"/>
      <c r="M92" s="13" t="n"/>
      <c r="N92" s="14" t="n"/>
      <c r="O92" s="16">
        <f>IF(OR($B92="",$F92=""),"",IF($L92&lt;&gt;"",$L92-$F92,TODAY()-$F92))</f>
        <v/>
      </c>
      <c r="P92" s="16">
        <f>IF($I92="","",IF($J92&lt;&gt;"",$J92-$I92,TODAY()-$I92))</f>
        <v/>
      </c>
      <c r="Q92" s="16">
        <f>IF(OR($L92="",$H92=""),"",IF($L92&lt;=$H92,"Yes","No"))</f>
        <v/>
      </c>
      <c r="R92" s="16">
        <f>IF(OR($B92="",$H92="",OR($M92="Done",$M92="Not proceeding")),"",$H92-TODAY())</f>
        <v/>
      </c>
      <c r="S92" s="17">
        <f>IF($B92="","",TRIM(IF(OR($M92="Done",$M92="Not proceeding"),"",IF($G92="","No owner. ","")&amp;IF($H92="","No due date. ",IF($H92&lt;TODAY(),"Past due date. ",IF($H92-TODAY()&lt;=$C$5,"Due soon. ",""))))&amp;IF(AND($D92="Recommendation",$I92=""),"Recommendation not sent. ","")&amp;IF(AND($I92&lt;&gt;"",$J92=""),IF(TODAY()-$I92&gt;$C$4,"Response overdue. ",IF($I92+$C$4-TODAY()&lt;=$C$5,"Response due soon. ","Awaiting response. ")),"")&amp;IF(AND($M92="Done",$L92=""),"Add date closed. ","")))</f>
        <v/>
      </c>
      <c r="T92" s="16">
        <f>IF($B92="","",IF(OR($M92="Done",$M92="Not proceeding"),"Closed",IF(OR(ISNUMBER(SEARCH("Past due",$S92)),ISNUMBER(SEARCH("Response overdue",$S92))),"Overdue",IF(ISNUMBER(SEARCH("soon",$S92)),"Due soon",IF(OR($G92="",$H92=""),"Needs owner or date","On track")))))</f>
        <v/>
      </c>
    </row>
    <row r="93">
      <c r="A93" s="13">
        <f>IF($B93="","",ROW()-7)</f>
        <v/>
      </c>
      <c r="B93" s="14" t="n"/>
      <c r="C93" s="13" t="n"/>
      <c r="D93" s="13" t="n"/>
      <c r="E93" s="14" t="n"/>
      <c r="F93" s="15" t="n"/>
      <c r="G93" s="13" t="n"/>
      <c r="H93" s="15" t="n"/>
      <c r="I93" s="15" t="n"/>
      <c r="J93" s="15" t="n"/>
      <c r="K93" s="13" t="n"/>
      <c r="L93" s="15" t="n"/>
      <c r="M93" s="13" t="n"/>
      <c r="N93" s="14" t="n"/>
      <c r="O93" s="16">
        <f>IF(OR($B93="",$F93=""),"",IF($L93&lt;&gt;"",$L93-$F93,TODAY()-$F93))</f>
        <v/>
      </c>
      <c r="P93" s="16">
        <f>IF($I93="","",IF($J93&lt;&gt;"",$J93-$I93,TODAY()-$I93))</f>
        <v/>
      </c>
      <c r="Q93" s="16">
        <f>IF(OR($L93="",$H93=""),"",IF($L93&lt;=$H93,"Yes","No"))</f>
        <v/>
      </c>
      <c r="R93" s="16">
        <f>IF(OR($B93="",$H93="",OR($M93="Done",$M93="Not proceeding")),"",$H93-TODAY())</f>
        <v/>
      </c>
      <c r="S93" s="17">
        <f>IF($B93="","",TRIM(IF(OR($M93="Done",$M93="Not proceeding"),"",IF($G93="","No owner. ","")&amp;IF($H93="","No due date. ",IF($H93&lt;TODAY(),"Past due date. ",IF($H93-TODAY()&lt;=$C$5,"Due soon. ",""))))&amp;IF(AND($D93="Recommendation",$I93=""),"Recommendation not sent. ","")&amp;IF(AND($I93&lt;&gt;"",$J93=""),IF(TODAY()-$I93&gt;$C$4,"Response overdue. ",IF($I93+$C$4-TODAY()&lt;=$C$5,"Response due soon. ","Awaiting response. ")),"")&amp;IF(AND($M93="Done",$L93=""),"Add date closed. ","")))</f>
        <v/>
      </c>
      <c r="T93" s="16">
        <f>IF($B93="","",IF(OR($M93="Done",$M93="Not proceeding"),"Closed",IF(OR(ISNUMBER(SEARCH("Past due",$S93)),ISNUMBER(SEARCH("Response overdue",$S93))),"Overdue",IF(ISNUMBER(SEARCH("soon",$S93)),"Due soon",IF(OR($G93="",$H93=""),"Needs owner or date","On track")))))</f>
        <v/>
      </c>
    </row>
    <row r="94">
      <c r="A94" s="13">
        <f>IF($B94="","",ROW()-7)</f>
        <v/>
      </c>
      <c r="B94" s="14" t="n"/>
      <c r="C94" s="13" t="n"/>
      <c r="D94" s="13" t="n"/>
      <c r="E94" s="14" t="n"/>
      <c r="F94" s="15" t="n"/>
      <c r="G94" s="13" t="n"/>
      <c r="H94" s="15" t="n"/>
      <c r="I94" s="15" t="n"/>
      <c r="J94" s="15" t="n"/>
      <c r="K94" s="13" t="n"/>
      <c r="L94" s="15" t="n"/>
      <c r="M94" s="13" t="n"/>
      <c r="N94" s="14" t="n"/>
      <c r="O94" s="16">
        <f>IF(OR($B94="",$F94=""),"",IF($L94&lt;&gt;"",$L94-$F94,TODAY()-$F94))</f>
        <v/>
      </c>
      <c r="P94" s="16">
        <f>IF($I94="","",IF($J94&lt;&gt;"",$J94-$I94,TODAY()-$I94))</f>
        <v/>
      </c>
      <c r="Q94" s="16">
        <f>IF(OR($L94="",$H94=""),"",IF($L94&lt;=$H94,"Yes","No"))</f>
        <v/>
      </c>
      <c r="R94" s="16">
        <f>IF(OR($B94="",$H94="",OR($M94="Done",$M94="Not proceeding")),"",$H94-TODAY())</f>
        <v/>
      </c>
      <c r="S94" s="17">
        <f>IF($B94="","",TRIM(IF(OR($M94="Done",$M94="Not proceeding"),"",IF($G94="","No owner. ","")&amp;IF($H94="","No due date. ",IF($H94&lt;TODAY(),"Past due date. ",IF($H94-TODAY()&lt;=$C$5,"Due soon. ",""))))&amp;IF(AND($D94="Recommendation",$I94=""),"Recommendation not sent. ","")&amp;IF(AND($I94&lt;&gt;"",$J94=""),IF(TODAY()-$I94&gt;$C$4,"Response overdue. ",IF($I94+$C$4-TODAY()&lt;=$C$5,"Response due soon. ","Awaiting response. ")),"")&amp;IF(AND($M94="Done",$L94=""),"Add date closed. ","")))</f>
        <v/>
      </c>
      <c r="T94" s="16">
        <f>IF($B94="","",IF(OR($M94="Done",$M94="Not proceeding"),"Closed",IF(OR(ISNUMBER(SEARCH("Past due",$S94)),ISNUMBER(SEARCH("Response overdue",$S94))),"Overdue",IF(ISNUMBER(SEARCH("soon",$S94)),"Due soon",IF(OR($G94="",$H94=""),"Needs owner or date","On track")))))</f>
        <v/>
      </c>
    </row>
    <row r="95">
      <c r="A95" s="13">
        <f>IF($B95="","",ROW()-7)</f>
        <v/>
      </c>
      <c r="B95" s="14" t="n"/>
      <c r="C95" s="13" t="n"/>
      <c r="D95" s="13" t="n"/>
      <c r="E95" s="14" t="n"/>
      <c r="F95" s="15" t="n"/>
      <c r="G95" s="13" t="n"/>
      <c r="H95" s="15" t="n"/>
      <c r="I95" s="15" t="n"/>
      <c r="J95" s="15" t="n"/>
      <c r="K95" s="13" t="n"/>
      <c r="L95" s="15" t="n"/>
      <c r="M95" s="13" t="n"/>
      <c r="N95" s="14" t="n"/>
      <c r="O95" s="16">
        <f>IF(OR($B95="",$F95=""),"",IF($L95&lt;&gt;"",$L95-$F95,TODAY()-$F95))</f>
        <v/>
      </c>
      <c r="P95" s="16">
        <f>IF($I95="","",IF($J95&lt;&gt;"",$J95-$I95,TODAY()-$I95))</f>
        <v/>
      </c>
      <c r="Q95" s="16">
        <f>IF(OR($L95="",$H95=""),"",IF($L95&lt;=$H95,"Yes","No"))</f>
        <v/>
      </c>
      <c r="R95" s="16">
        <f>IF(OR($B95="",$H95="",OR($M95="Done",$M95="Not proceeding")),"",$H95-TODAY())</f>
        <v/>
      </c>
      <c r="S95" s="17">
        <f>IF($B95="","",TRIM(IF(OR($M95="Done",$M95="Not proceeding"),"",IF($G95="","No owner. ","")&amp;IF($H95="","No due date. ",IF($H95&lt;TODAY(),"Past due date. ",IF($H95-TODAY()&lt;=$C$5,"Due soon. ",""))))&amp;IF(AND($D95="Recommendation",$I95=""),"Recommendation not sent. ","")&amp;IF(AND($I95&lt;&gt;"",$J95=""),IF(TODAY()-$I95&gt;$C$4,"Response overdue. ",IF($I95+$C$4-TODAY()&lt;=$C$5,"Response due soon. ","Awaiting response. ")),"")&amp;IF(AND($M95="Done",$L95=""),"Add date closed. ","")))</f>
        <v/>
      </c>
      <c r="T95" s="16">
        <f>IF($B95="","",IF(OR($M95="Done",$M95="Not proceeding"),"Closed",IF(OR(ISNUMBER(SEARCH("Past due",$S95)),ISNUMBER(SEARCH("Response overdue",$S95))),"Overdue",IF(ISNUMBER(SEARCH("soon",$S95)),"Due soon",IF(OR($G95="",$H95=""),"Needs owner or date","On track")))))</f>
        <v/>
      </c>
    </row>
    <row r="96">
      <c r="A96" s="13">
        <f>IF($B96="","",ROW()-7)</f>
        <v/>
      </c>
      <c r="B96" s="14" t="n"/>
      <c r="C96" s="13" t="n"/>
      <c r="D96" s="13" t="n"/>
      <c r="E96" s="14" t="n"/>
      <c r="F96" s="15" t="n"/>
      <c r="G96" s="13" t="n"/>
      <c r="H96" s="15" t="n"/>
      <c r="I96" s="15" t="n"/>
      <c r="J96" s="15" t="n"/>
      <c r="K96" s="13" t="n"/>
      <c r="L96" s="15" t="n"/>
      <c r="M96" s="13" t="n"/>
      <c r="N96" s="14" t="n"/>
      <c r="O96" s="16">
        <f>IF(OR($B96="",$F96=""),"",IF($L96&lt;&gt;"",$L96-$F96,TODAY()-$F96))</f>
        <v/>
      </c>
      <c r="P96" s="16">
        <f>IF($I96="","",IF($J96&lt;&gt;"",$J96-$I96,TODAY()-$I96))</f>
        <v/>
      </c>
      <c r="Q96" s="16">
        <f>IF(OR($L96="",$H96=""),"",IF($L96&lt;=$H96,"Yes","No"))</f>
        <v/>
      </c>
      <c r="R96" s="16">
        <f>IF(OR($B96="",$H96="",OR($M96="Done",$M96="Not proceeding")),"",$H96-TODAY())</f>
        <v/>
      </c>
      <c r="S96" s="17">
        <f>IF($B96="","",TRIM(IF(OR($M96="Done",$M96="Not proceeding"),"",IF($G96="","No owner. ","")&amp;IF($H96="","No due date. ",IF($H96&lt;TODAY(),"Past due date. ",IF($H96-TODAY()&lt;=$C$5,"Due soon. ",""))))&amp;IF(AND($D96="Recommendation",$I96=""),"Recommendation not sent. ","")&amp;IF(AND($I96&lt;&gt;"",$J96=""),IF(TODAY()-$I96&gt;$C$4,"Response overdue. ",IF($I96+$C$4-TODAY()&lt;=$C$5,"Response due soon. ","Awaiting response. ")),"")&amp;IF(AND($M96="Done",$L96=""),"Add date closed. ","")))</f>
        <v/>
      </c>
      <c r="T96" s="16">
        <f>IF($B96="","",IF(OR($M96="Done",$M96="Not proceeding"),"Closed",IF(OR(ISNUMBER(SEARCH("Past due",$S96)),ISNUMBER(SEARCH("Response overdue",$S96))),"Overdue",IF(ISNUMBER(SEARCH("soon",$S96)),"Due soon",IF(OR($G96="",$H96=""),"Needs owner or date","On track")))))</f>
        <v/>
      </c>
    </row>
    <row r="97">
      <c r="A97" s="13">
        <f>IF($B97="","",ROW()-7)</f>
        <v/>
      </c>
      <c r="B97" s="14" t="n"/>
      <c r="C97" s="13" t="n"/>
      <c r="D97" s="13" t="n"/>
      <c r="E97" s="14" t="n"/>
      <c r="F97" s="15" t="n"/>
      <c r="G97" s="13" t="n"/>
      <c r="H97" s="15" t="n"/>
      <c r="I97" s="15" t="n"/>
      <c r="J97" s="15" t="n"/>
      <c r="K97" s="13" t="n"/>
      <c r="L97" s="15" t="n"/>
      <c r="M97" s="13" t="n"/>
      <c r="N97" s="14" t="n"/>
      <c r="O97" s="16">
        <f>IF(OR($B97="",$F97=""),"",IF($L97&lt;&gt;"",$L97-$F97,TODAY()-$F97))</f>
        <v/>
      </c>
      <c r="P97" s="16">
        <f>IF($I97="","",IF($J97&lt;&gt;"",$J97-$I97,TODAY()-$I97))</f>
        <v/>
      </c>
      <c r="Q97" s="16">
        <f>IF(OR($L97="",$H97=""),"",IF($L97&lt;=$H97,"Yes","No"))</f>
        <v/>
      </c>
      <c r="R97" s="16">
        <f>IF(OR($B97="",$H97="",OR($M97="Done",$M97="Not proceeding")),"",$H97-TODAY())</f>
        <v/>
      </c>
      <c r="S97" s="17">
        <f>IF($B97="","",TRIM(IF(OR($M97="Done",$M97="Not proceeding"),"",IF($G97="","No owner. ","")&amp;IF($H97="","No due date. ",IF($H97&lt;TODAY(),"Past due date. ",IF($H97-TODAY()&lt;=$C$5,"Due soon. ",""))))&amp;IF(AND($D97="Recommendation",$I97=""),"Recommendation not sent. ","")&amp;IF(AND($I97&lt;&gt;"",$J97=""),IF(TODAY()-$I97&gt;$C$4,"Response overdue. ",IF($I97+$C$4-TODAY()&lt;=$C$5,"Response due soon. ","Awaiting response. ")),"")&amp;IF(AND($M97="Done",$L97=""),"Add date closed. ","")))</f>
        <v/>
      </c>
      <c r="T97" s="16">
        <f>IF($B97="","",IF(OR($M97="Done",$M97="Not proceeding"),"Closed",IF(OR(ISNUMBER(SEARCH("Past due",$S97)),ISNUMBER(SEARCH("Response overdue",$S97))),"Overdue",IF(ISNUMBER(SEARCH("soon",$S97)),"Due soon",IF(OR($G97="",$H97=""),"Needs owner or date","On track")))))</f>
        <v/>
      </c>
    </row>
    <row r="98">
      <c r="A98" s="13">
        <f>IF($B98="","",ROW()-7)</f>
        <v/>
      </c>
      <c r="B98" s="14" t="n"/>
      <c r="C98" s="13" t="n"/>
      <c r="D98" s="13" t="n"/>
      <c r="E98" s="14" t="n"/>
      <c r="F98" s="15" t="n"/>
      <c r="G98" s="13" t="n"/>
      <c r="H98" s="15" t="n"/>
      <c r="I98" s="15" t="n"/>
      <c r="J98" s="15" t="n"/>
      <c r="K98" s="13" t="n"/>
      <c r="L98" s="15" t="n"/>
      <c r="M98" s="13" t="n"/>
      <c r="N98" s="14" t="n"/>
      <c r="O98" s="16">
        <f>IF(OR($B98="",$F98=""),"",IF($L98&lt;&gt;"",$L98-$F98,TODAY()-$F98))</f>
        <v/>
      </c>
      <c r="P98" s="16">
        <f>IF($I98="","",IF($J98&lt;&gt;"",$J98-$I98,TODAY()-$I98))</f>
        <v/>
      </c>
      <c r="Q98" s="16">
        <f>IF(OR($L98="",$H98=""),"",IF($L98&lt;=$H98,"Yes","No"))</f>
        <v/>
      </c>
      <c r="R98" s="16">
        <f>IF(OR($B98="",$H98="",OR($M98="Done",$M98="Not proceeding")),"",$H98-TODAY())</f>
        <v/>
      </c>
      <c r="S98" s="17">
        <f>IF($B98="","",TRIM(IF(OR($M98="Done",$M98="Not proceeding"),"",IF($G98="","No owner. ","")&amp;IF($H98="","No due date. ",IF($H98&lt;TODAY(),"Past due date. ",IF($H98-TODAY()&lt;=$C$5,"Due soon. ",""))))&amp;IF(AND($D98="Recommendation",$I98=""),"Recommendation not sent. ","")&amp;IF(AND($I98&lt;&gt;"",$J98=""),IF(TODAY()-$I98&gt;$C$4,"Response overdue. ",IF($I98+$C$4-TODAY()&lt;=$C$5,"Response due soon. ","Awaiting response. ")),"")&amp;IF(AND($M98="Done",$L98=""),"Add date closed. ","")))</f>
        <v/>
      </c>
      <c r="T98" s="16">
        <f>IF($B98="","",IF(OR($M98="Done",$M98="Not proceeding"),"Closed",IF(OR(ISNUMBER(SEARCH("Past due",$S98)),ISNUMBER(SEARCH("Response overdue",$S98))),"Overdue",IF(ISNUMBER(SEARCH("soon",$S98)),"Due soon",IF(OR($G98="",$H98=""),"Needs owner or date","On track")))))</f>
        <v/>
      </c>
    </row>
    <row r="99">
      <c r="A99" s="13">
        <f>IF($B99="","",ROW()-7)</f>
        <v/>
      </c>
      <c r="B99" s="14" t="n"/>
      <c r="C99" s="13" t="n"/>
      <c r="D99" s="13" t="n"/>
      <c r="E99" s="14" t="n"/>
      <c r="F99" s="15" t="n"/>
      <c r="G99" s="13" t="n"/>
      <c r="H99" s="15" t="n"/>
      <c r="I99" s="15" t="n"/>
      <c r="J99" s="15" t="n"/>
      <c r="K99" s="13" t="n"/>
      <c r="L99" s="15" t="n"/>
      <c r="M99" s="13" t="n"/>
      <c r="N99" s="14" t="n"/>
      <c r="O99" s="16">
        <f>IF(OR($B99="",$F99=""),"",IF($L99&lt;&gt;"",$L99-$F99,TODAY()-$F99))</f>
        <v/>
      </c>
      <c r="P99" s="16">
        <f>IF($I99="","",IF($J99&lt;&gt;"",$J99-$I99,TODAY()-$I99))</f>
        <v/>
      </c>
      <c r="Q99" s="16">
        <f>IF(OR($L99="",$H99=""),"",IF($L99&lt;=$H99,"Yes","No"))</f>
        <v/>
      </c>
      <c r="R99" s="16">
        <f>IF(OR($B99="",$H99="",OR($M99="Done",$M99="Not proceeding")),"",$H99-TODAY())</f>
        <v/>
      </c>
      <c r="S99" s="17">
        <f>IF($B99="","",TRIM(IF(OR($M99="Done",$M99="Not proceeding"),"",IF($G99="","No owner. ","")&amp;IF($H99="","No due date. ",IF($H99&lt;TODAY(),"Past due date. ",IF($H99-TODAY()&lt;=$C$5,"Due soon. ",""))))&amp;IF(AND($D99="Recommendation",$I99=""),"Recommendation not sent. ","")&amp;IF(AND($I99&lt;&gt;"",$J99=""),IF(TODAY()-$I99&gt;$C$4,"Response overdue. ",IF($I99+$C$4-TODAY()&lt;=$C$5,"Response due soon. ","Awaiting response. ")),"")&amp;IF(AND($M99="Done",$L99=""),"Add date closed. ","")))</f>
        <v/>
      </c>
      <c r="T99" s="16">
        <f>IF($B99="","",IF(OR($M99="Done",$M99="Not proceeding"),"Closed",IF(OR(ISNUMBER(SEARCH("Past due",$S99)),ISNUMBER(SEARCH("Response overdue",$S99))),"Overdue",IF(ISNUMBER(SEARCH("soon",$S99)),"Due soon",IF(OR($G99="",$H99=""),"Needs owner or date","On track")))))</f>
        <v/>
      </c>
    </row>
    <row r="100">
      <c r="A100" s="13">
        <f>IF($B100="","",ROW()-7)</f>
        <v/>
      </c>
      <c r="B100" s="14" t="n"/>
      <c r="C100" s="13" t="n"/>
      <c r="D100" s="13" t="n"/>
      <c r="E100" s="14" t="n"/>
      <c r="F100" s="15" t="n"/>
      <c r="G100" s="13" t="n"/>
      <c r="H100" s="15" t="n"/>
      <c r="I100" s="15" t="n"/>
      <c r="J100" s="15" t="n"/>
      <c r="K100" s="13" t="n"/>
      <c r="L100" s="15" t="n"/>
      <c r="M100" s="13" t="n"/>
      <c r="N100" s="14" t="n"/>
      <c r="O100" s="16">
        <f>IF(OR($B100="",$F100=""),"",IF($L100&lt;&gt;"",$L100-$F100,TODAY()-$F100))</f>
        <v/>
      </c>
      <c r="P100" s="16">
        <f>IF($I100="","",IF($J100&lt;&gt;"",$J100-$I100,TODAY()-$I100))</f>
        <v/>
      </c>
      <c r="Q100" s="16">
        <f>IF(OR($L100="",$H100=""),"",IF($L100&lt;=$H100,"Yes","No"))</f>
        <v/>
      </c>
      <c r="R100" s="16">
        <f>IF(OR($B100="",$H100="",OR($M100="Done",$M100="Not proceeding")),"",$H100-TODAY())</f>
        <v/>
      </c>
      <c r="S100" s="17">
        <f>IF($B100="","",TRIM(IF(OR($M100="Done",$M100="Not proceeding"),"",IF($G100="","No owner. ","")&amp;IF($H100="","No due date. ",IF($H100&lt;TODAY(),"Past due date. ",IF($H100-TODAY()&lt;=$C$5,"Due soon. ",""))))&amp;IF(AND($D100="Recommendation",$I100=""),"Recommendation not sent. ","")&amp;IF(AND($I100&lt;&gt;"",$J100=""),IF(TODAY()-$I100&gt;$C$4,"Response overdue. ",IF($I100+$C$4-TODAY()&lt;=$C$5,"Response due soon. ","Awaiting response. ")),"")&amp;IF(AND($M100="Done",$L100=""),"Add date closed. ","")))</f>
        <v/>
      </c>
      <c r="T100" s="16">
        <f>IF($B100="","",IF(OR($M100="Done",$M100="Not proceeding"),"Closed",IF(OR(ISNUMBER(SEARCH("Past due",$S100)),ISNUMBER(SEARCH("Response overdue",$S100))),"Overdue",IF(ISNUMBER(SEARCH("soon",$S100)),"Due soon",IF(OR($G100="",$H100=""),"Needs owner or date","On track")))))</f>
        <v/>
      </c>
    </row>
    <row r="101">
      <c r="A101" s="13">
        <f>IF($B101="","",ROW()-7)</f>
        <v/>
      </c>
      <c r="B101" s="14" t="n"/>
      <c r="C101" s="13" t="n"/>
      <c r="D101" s="13" t="n"/>
      <c r="E101" s="14" t="n"/>
      <c r="F101" s="15" t="n"/>
      <c r="G101" s="13" t="n"/>
      <c r="H101" s="15" t="n"/>
      <c r="I101" s="15" t="n"/>
      <c r="J101" s="15" t="n"/>
      <c r="K101" s="13" t="n"/>
      <c r="L101" s="15" t="n"/>
      <c r="M101" s="13" t="n"/>
      <c r="N101" s="14" t="n"/>
      <c r="O101" s="16">
        <f>IF(OR($B101="",$F101=""),"",IF($L101&lt;&gt;"",$L101-$F101,TODAY()-$F101))</f>
        <v/>
      </c>
      <c r="P101" s="16">
        <f>IF($I101="","",IF($J101&lt;&gt;"",$J101-$I101,TODAY()-$I101))</f>
        <v/>
      </c>
      <c r="Q101" s="16">
        <f>IF(OR($L101="",$H101=""),"",IF($L101&lt;=$H101,"Yes","No"))</f>
        <v/>
      </c>
      <c r="R101" s="16">
        <f>IF(OR($B101="",$H101="",OR($M101="Done",$M101="Not proceeding")),"",$H101-TODAY())</f>
        <v/>
      </c>
      <c r="S101" s="17">
        <f>IF($B101="","",TRIM(IF(OR($M101="Done",$M101="Not proceeding"),"",IF($G101="","No owner. ","")&amp;IF($H101="","No due date. ",IF($H101&lt;TODAY(),"Past due date. ",IF($H101-TODAY()&lt;=$C$5,"Due soon. ",""))))&amp;IF(AND($D101="Recommendation",$I101=""),"Recommendation not sent. ","")&amp;IF(AND($I101&lt;&gt;"",$J101=""),IF(TODAY()-$I101&gt;$C$4,"Response overdue. ",IF($I101+$C$4-TODAY()&lt;=$C$5,"Response due soon. ","Awaiting response. ")),"")&amp;IF(AND($M101="Done",$L101=""),"Add date closed. ","")))</f>
        <v/>
      </c>
      <c r="T101" s="16">
        <f>IF($B101="","",IF(OR($M101="Done",$M101="Not proceeding"),"Closed",IF(OR(ISNUMBER(SEARCH("Past due",$S101)),ISNUMBER(SEARCH("Response overdue",$S101))),"Overdue",IF(ISNUMBER(SEARCH("soon",$S101)),"Due soon",IF(OR($G101="",$H101=""),"Needs owner or date","On track")))))</f>
        <v/>
      </c>
    </row>
    <row r="102">
      <c r="A102" s="13">
        <f>IF($B102="","",ROW()-7)</f>
        <v/>
      </c>
      <c r="B102" s="14" t="n"/>
      <c r="C102" s="13" t="n"/>
      <c r="D102" s="13" t="n"/>
      <c r="E102" s="14" t="n"/>
      <c r="F102" s="15" t="n"/>
      <c r="G102" s="13" t="n"/>
      <c r="H102" s="15" t="n"/>
      <c r="I102" s="15" t="n"/>
      <c r="J102" s="15" t="n"/>
      <c r="K102" s="13" t="n"/>
      <c r="L102" s="15" t="n"/>
      <c r="M102" s="13" t="n"/>
      <c r="N102" s="14" t="n"/>
      <c r="O102" s="16">
        <f>IF(OR($B102="",$F102=""),"",IF($L102&lt;&gt;"",$L102-$F102,TODAY()-$F102))</f>
        <v/>
      </c>
      <c r="P102" s="16">
        <f>IF($I102="","",IF($J102&lt;&gt;"",$J102-$I102,TODAY()-$I102))</f>
        <v/>
      </c>
      <c r="Q102" s="16">
        <f>IF(OR($L102="",$H102=""),"",IF($L102&lt;=$H102,"Yes","No"))</f>
        <v/>
      </c>
      <c r="R102" s="16">
        <f>IF(OR($B102="",$H102="",OR($M102="Done",$M102="Not proceeding")),"",$H102-TODAY())</f>
        <v/>
      </c>
      <c r="S102" s="17">
        <f>IF($B102="","",TRIM(IF(OR($M102="Done",$M102="Not proceeding"),"",IF($G102="","No owner. ","")&amp;IF($H102="","No due date. ",IF($H102&lt;TODAY(),"Past due date. ",IF($H102-TODAY()&lt;=$C$5,"Due soon. ",""))))&amp;IF(AND($D102="Recommendation",$I102=""),"Recommendation not sent. ","")&amp;IF(AND($I102&lt;&gt;"",$J102=""),IF(TODAY()-$I102&gt;$C$4,"Response overdue. ",IF($I102+$C$4-TODAY()&lt;=$C$5,"Response due soon. ","Awaiting response. ")),"")&amp;IF(AND($M102="Done",$L102=""),"Add date closed. ","")))</f>
        <v/>
      </c>
      <c r="T102" s="16">
        <f>IF($B102="","",IF(OR($M102="Done",$M102="Not proceeding"),"Closed",IF(OR(ISNUMBER(SEARCH("Past due",$S102)),ISNUMBER(SEARCH("Response overdue",$S102))),"Overdue",IF(ISNUMBER(SEARCH("soon",$S102)),"Due soon",IF(OR($G102="",$H102=""),"Needs owner or date","On track")))))</f>
        <v/>
      </c>
    </row>
    <row r="103">
      <c r="A103" s="13">
        <f>IF($B103="","",ROW()-7)</f>
        <v/>
      </c>
      <c r="B103" s="14" t="n"/>
      <c r="C103" s="13" t="n"/>
      <c r="D103" s="13" t="n"/>
      <c r="E103" s="14" t="n"/>
      <c r="F103" s="15" t="n"/>
      <c r="G103" s="13" t="n"/>
      <c r="H103" s="15" t="n"/>
      <c r="I103" s="15" t="n"/>
      <c r="J103" s="15" t="n"/>
      <c r="K103" s="13" t="n"/>
      <c r="L103" s="15" t="n"/>
      <c r="M103" s="13" t="n"/>
      <c r="N103" s="14" t="n"/>
      <c r="O103" s="16">
        <f>IF(OR($B103="",$F103=""),"",IF($L103&lt;&gt;"",$L103-$F103,TODAY()-$F103))</f>
        <v/>
      </c>
      <c r="P103" s="16">
        <f>IF($I103="","",IF($J103&lt;&gt;"",$J103-$I103,TODAY()-$I103))</f>
        <v/>
      </c>
      <c r="Q103" s="16">
        <f>IF(OR($L103="",$H103=""),"",IF($L103&lt;=$H103,"Yes","No"))</f>
        <v/>
      </c>
      <c r="R103" s="16">
        <f>IF(OR($B103="",$H103="",OR($M103="Done",$M103="Not proceeding")),"",$H103-TODAY())</f>
        <v/>
      </c>
      <c r="S103" s="17">
        <f>IF($B103="","",TRIM(IF(OR($M103="Done",$M103="Not proceeding"),"",IF($G103="","No owner. ","")&amp;IF($H103="","No due date. ",IF($H103&lt;TODAY(),"Past due date. ",IF($H103-TODAY()&lt;=$C$5,"Due soon. ",""))))&amp;IF(AND($D103="Recommendation",$I103=""),"Recommendation not sent. ","")&amp;IF(AND($I103&lt;&gt;"",$J103=""),IF(TODAY()-$I103&gt;$C$4,"Response overdue. ",IF($I103+$C$4-TODAY()&lt;=$C$5,"Response due soon. ","Awaiting response. ")),"")&amp;IF(AND($M103="Done",$L103=""),"Add date closed. ","")))</f>
        <v/>
      </c>
      <c r="T103" s="16">
        <f>IF($B103="","",IF(OR($M103="Done",$M103="Not proceeding"),"Closed",IF(OR(ISNUMBER(SEARCH("Past due",$S103)),ISNUMBER(SEARCH("Response overdue",$S103))),"Overdue",IF(ISNUMBER(SEARCH("soon",$S103)),"Due soon",IF(OR($G103="",$H103=""),"Needs owner or date","On track")))))</f>
        <v/>
      </c>
    </row>
    <row r="104">
      <c r="A104" s="13">
        <f>IF($B104="","",ROW()-7)</f>
        <v/>
      </c>
      <c r="B104" s="14" t="n"/>
      <c r="C104" s="13" t="n"/>
      <c r="D104" s="13" t="n"/>
      <c r="E104" s="14" t="n"/>
      <c r="F104" s="15" t="n"/>
      <c r="G104" s="13" t="n"/>
      <c r="H104" s="15" t="n"/>
      <c r="I104" s="15" t="n"/>
      <c r="J104" s="15" t="n"/>
      <c r="K104" s="13" t="n"/>
      <c r="L104" s="15" t="n"/>
      <c r="M104" s="13" t="n"/>
      <c r="N104" s="14" t="n"/>
      <c r="O104" s="16">
        <f>IF(OR($B104="",$F104=""),"",IF($L104&lt;&gt;"",$L104-$F104,TODAY()-$F104))</f>
        <v/>
      </c>
      <c r="P104" s="16">
        <f>IF($I104="","",IF($J104&lt;&gt;"",$J104-$I104,TODAY()-$I104))</f>
        <v/>
      </c>
      <c r="Q104" s="16">
        <f>IF(OR($L104="",$H104=""),"",IF($L104&lt;=$H104,"Yes","No"))</f>
        <v/>
      </c>
      <c r="R104" s="16">
        <f>IF(OR($B104="",$H104="",OR($M104="Done",$M104="Not proceeding")),"",$H104-TODAY())</f>
        <v/>
      </c>
      <c r="S104" s="17">
        <f>IF($B104="","",TRIM(IF(OR($M104="Done",$M104="Not proceeding"),"",IF($G104="","No owner. ","")&amp;IF($H104="","No due date. ",IF($H104&lt;TODAY(),"Past due date. ",IF($H104-TODAY()&lt;=$C$5,"Due soon. ",""))))&amp;IF(AND($D104="Recommendation",$I104=""),"Recommendation not sent. ","")&amp;IF(AND($I104&lt;&gt;"",$J104=""),IF(TODAY()-$I104&gt;$C$4,"Response overdue. ",IF($I104+$C$4-TODAY()&lt;=$C$5,"Response due soon. ","Awaiting response. ")),"")&amp;IF(AND($M104="Done",$L104=""),"Add date closed. ","")))</f>
        <v/>
      </c>
      <c r="T104" s="16">
        <f>IF($B104="","",IF(OR($M104="Done",$M104="Not proceeding"),"Closed",IF(OR(ISNUMBER(SEARCH("Past due",$S104)),ISNUMBER(SEARCH("Response overdue",$S104))),"Overdue",IF(ISNUMBER(SEARCH("soon",$S104)),"Due soon",IF(OR($G104="",$H104=""),"Needs owner or date","On track")))))</f>
        <v/>
      </c>
    </row>
    <row r="105">
      <c r="A105" s="13">
        <f>IF($B105="","",ROW()-7)</f>
        <v/>
      </c>
      <c r="B105" s="14" t="n"/>
      <c r="C105" s="13" t="n"/>
      <c r="D105" s="13" t="n"/>
      <c r="E105" s="14" t="n"/>
      <c r="F105" s="15" t="n"/>
      <c r="G105" s="13" t="n"/>
      <c r="H105" s="15" t="n"/>
      <c r="I105" s="15" t="n"/>
      <c r="J105" s="15" t="n"/>
      <c r="K105" s="13" t="n"/>
      <c r="L105" s="15" t="n"/>
      <c r="M105" s="13" t="n"/>
      <c r="N105" s="14" t="n"/>
      <c r="O105" s="16">
        <f>IF(OR($B105="",$F105=""),"",IF($L105&lt;&gt;"",$L105-$F105,TODAY()-$F105))</f>
        <v/>
      </c>
      <c r="P105" s="16">
        <f>IF($I105="","",IF($J105&lt;&gt;"",$J105-$I105,TODAY()-$I105))</f>
        <v/>
      </c>
      <c r="Q105" s="16">
        <f>IF(OR($L105="",$H105=""),"",IF($L105&lt;=$H105,"Yes","No"))</f>
        <v/>
      </c>
      <c r="R105" s="16">
        <f>IF(OR($B105="",$H105="",OR($M105="Done",$M105="Not proceeding")),"",$H105-TODAY())</f>
        <v/>
      </c>
      <c r="S105" s="17">
        <f>IF($B105="","",TRIM(IF(OR($M105="Done",$M105="Not proceeding"),"",IF($G105="","No owner. ","")&amp;IF($H105="","No due date. ",IF($H105&lt;TODAY(),"Past due date. ",IF($H105-TODAY()&lt;=$C$5,"Due soon. ",""))))&amp;IF(AND($D105="Recommendation",$I105=""),"Recommendation not sent. ","")&amp;IF(AND($I105&lt;&gt;"",$J105=""),IF(TODAY()-$I105&gt;$C$4,"Response overdue. ",IF($I105+$C$4-TODAY()&lt;=$C$5,"Response due soon. ","Awaiting response. ")),"")&amp;IF(AND($M105="Done",$L105=""),"Add date closed. ","")))</f>
        <v/>
      </c>
      <c r="T105" s="16">
        <f>IF($B105="","",IF(OR($M105="Done",$M105="Not proceeding"),"Closed",IF(OR(ISNUMBER(SEARCH("Past due",$S105)),ISNUMBER(SEARCH("Response overdue",$S105))),"Overdue",IF(ISNUMBER(SEARCH("soon",$S105)),"Due soon",IF(OR($G105="",$H105=""),"Needs owner or date","On track")))))</f>
        <v/>
      </c>
    </row>
    <row r="106">
      <c r="A106" s="13">
        <f>IF($B106="","",ROW()-7)</f>
        <v/>
      </c>
      <c r="B106" s="14" t="n"/>
      <c r="C106" s="13" t="n"/>
      <c r="D106" s="13" t="n"/>
      <c r="E106" s="14" t="n"/>
      <c r="F106" s="15" t="n"/>
      <c r="G106" s="13" t="n"/>
      <c r="H106" s="15" t="n"/>
      <c r="I106" s="15" t="n"/>
      <c r="J106" s="15" t="n"/>
      <c r="K106" s="13" t="n"/>
      <c r="L106" s="15" t="n"/>
      <c r="M106" s="13" t="n"/>
      <c r="N106" s="14" t="n"/>
      <c r="O106" s="16">
        <f>IF(OR($B106="",$F106=""),"",IF($L106&lt;&gt;"",$L106-$F106,TODAY()-$F106))</f>
        <v/>
      </c>
      <c r="P106" s="16">
        <f>IF($I106="","",IF($J106&lt;&gt;"",$J106-$I106,TODAY()-$I106))</f>
        <v/>
      </c>
      <c r="Q106" s="16">
        <f>IF(OR($L106="",$H106=""),"",IF($L106&lt;=$H106,"Yes","No"))</f>
        <v/>
      </c>
      <c r="R106" s="16">
        <f>IF(OR($B106="",$H106="",OR($M106="Done",$M106="Not proceeding")),"",$H106-TODAY())</f>
        <v/>
      </c>
      <c r="S106" s="17">
        <f>IF($B106="","",TRIM(IF(OR($M106="Done",$M106="Not proceeding"),"",IF($G106="","No owner. ","")&amp;IF($H106="","No due date. ",IF($H106&lt;TODAY(),"Past due date. ",IF($H106-TODAY()&lt;=$C$5,"Due soon. ",""))))&amp;IF(AND($D106="Recommendation",$I106=""),"Recommendation not sent. ","")&amp;IF(AND($I106&lt;&gt;"",$J106=""),IF(TODAY()-$I106&gt;$C$4,"Response overdue. ",IF($I106+$C$4-TODAY()&lt;=$C$5,"Response due soon. ","Awaiting response. ")),"")&amp;IF(AND($M106="Done",$L106=""),"Add date closed. ","")))</f>
        <v/>
      </c>
      <c r="T106" s="16">
        <f>IF($B106="","",IF(OR($M106="Done",$M106="Not proceeding"),"Closed",IF(OR(ISNUMBER(SEARCH("Past due",$S106)),ISNUMBER(SEARCH("Response overdue",$S106))),"Overdue",IF(ISNUMBER(SEARCH("soon",$S106)),"Due soon",IF(OR($G106="",$H106=""),"Needs owner or date","On track")))))</f>
        <v/>
      </c>
    </row>
    <row r="107">
      <c r="A107" s="13">
        <f>IF($B107="","",ROW()-7)</f>
        <v/>
      </c>
      <c r="B107" s="14" t="n"/>
      <c r="C107" s="13" t="n"/>
      <c r="D107" s="13" t="n"/>
      <c r="E107" s="14" t="n"/>
      <c r="F107" s="15" t="n"/>
      <c r="G107" s="13" t="n"/>
      <c r="H107" s="15" t="n"/>
      <c r="I107" s="15" t="n"/>
      <c r="J107" s="15" t="n"/>
      <c r="K107" s="13" t="n"/>
      <c r="L107" s="15" t="n"/>
      <c r="M107" s="13" t="n"/>
      <c r="N107" s="14" t="n"/>
      <c r="O107" s="16">
        <f>IF(OR($B107="",$F107=""),"",IF($L107&lt;&gt;"",$L107-$F107,TODAY()-$F107))</f>
        <v/>
      </c>
      <c r="P107" s="16">
        <f>IF($I107="","",IF($J107&lt;&gt;"",$J107-$I107,TODAY()-$I107))</f>
        <v/>
      </c>
      <c r="Q107" s="16">
        <f>IF(OR($L107="",$H107=""),"",IF($L107&lt;=$H107,"Yes","No"))</f>
        <v/>
      </c>
      <c r="R107" s="16">
        <f>IF(OR($B107="",$H107="",OR($M107="Done",$M107="Not proceeding")),"",$H107-TODAY())</f>
        <v/>
      </c>
      <c r="S107" s="17">
        <f>IF($B107="","",TRIM(IF(OR($M107="Done",$M107="Not proceeding"),"",IF($G107="","No owner. ","")&amp;IF($H107="","No due date. ",IF($H107&lt;TODAY(),"Past due date. ",IF($H107-TODAY()&lt;=$C$5,"Due soon. ",""))))&amp;IF(AND($D107="Recommendation",$I107=""),"Recommendation not sent. ","")&amp;IF(AND($I107&lt;&gt;"",$J107=""),IF(TODAY()-$I107&gt;$C$4,"Response overdue. ",IF($I107+$C$4-TODAY()&lt;=$C$5,"Response due soon. ","Awaiting response. ")),"")&amp;IF(AND($M107="Done",$L107=""),"Add date closed. ","")))</f>
        <v/>
      </c>
      <c r="T107" s="16">
        <f>IF($B107="","",IF(OR($M107="Done",$M107="Not proceeding"),"Closed",IF(OR(ISNUMBER(SEARCH("Past due",$S107)),ISNUMBER(SEARCH("Response overdue",$S107))),"Overdue",IF(ISNUMBER(SEARCH("soon",$S107)),"Due soon",IF(OR($G107="",$H107=""),"Needs owner or date","On track")))))</f>
        <v/>
      </c>
    </row>
    <row r="108">
      <c r="A108" s="13">
        <f>IF($B108="","",ROW()-7)</f>
        <v/>
      </c>
      <c r="B108" s="14" t="n"/>
      <c r="C108" s="13" t="n"/>
      <c r="D108" s="13" t="n"/>
      <c r="E108" s="14" t="n"/>
      <c r="F108" s="15" t="n"/>
      <c r="G108" s="13" t="n"/>
      <c r="H108" s="15" t="n"/>
      <c r="I108" s="15" t="n"/>
      <c r="J108" s="15" t="n"/>
      <c r="K108" s="13" t="n"/>
      <c r="L108" s="15" t="n"/>
      <c r="M108" s="13" t="n"/>
      <c r="N108" s="14" t="n"/>
      <c r="O108" s="16">
        <f>IF(OR($B108="",$F108=""),"",IF($L108&lt;&gt;"",$L108-$F108,TODAY()-$F108))</f>
        <v/>
      </c>
      <c r="P108" s="16">
        <f>IF($I108="","",IF($J108&lt;&gt;"",$J108-$I108,TODAY()-$I108))</f>
        <v/>
      </c>
      <c r="Q108" s="16">
        <f>IF(OR($L108="",$H108=""),"",IF($L108&lt;=$H108,"Yes","No"))</f>
        <v/>
      </c>
      <c r="R108" s="16">
        <f>IF(OR($B108="",$H108="",OR($M108="Done",$M108="Not proceeding")),"",$H108-TODAY())</f>
        <v/>
      </c>
      <c r="S108" s="17">
        <f>IF($B108="","",TRIM(IF(OR($M108="Done",$M108="Not proceeding"),"",IF($G108="","No owner. ","")&amp;IF($H108="","No due date. ",IF($H108&lt;TODAY(),"Past due date. ",IF($H108-TODAY()&lt;=$C$5,"Due soon. ",""))))&amp;IF(AND($D108="Recommendation",$I108=""),"Recommendation not sent. ","")&amp;IF(AND($I108&lt;&gt;"",$J108=""),IF(TODAY()-$I108&gt;$C$4,"Response overdue. ",IF($I108+$C$4-TODAY()&lt;=$C$5,"Response due soon. ","Awaiting response. ")),"")&amp;IF(AND($M108="Done",$L108=""),"Add date closed. ","")))</f>
        <v/>
      </c>
      <c r="T108" s="16">
        <f>IF($B108="","",IF(OR($M108="Done",$M108="Not proceeding"),"Closed",IF(OR(ISNUMBER(SEARCH("Past due",$S108)),ISNUMBER(SEARCH("Response overdue",$S108))),"Overdue",IF(ISNUMBER(SEARCH("soon",$S108)),"Due soon",IF(OR($G108="",$H108=""),"Needs owner or date","On track")))))</f>
        <v/>
      </c>
    </row>
    <row r="109">
      <c r="A109" s="13">
        <f>IF($B109="","",ROW()-7)</f>
        <v/>
      </c>
      <c r="B109" s="14" t="n"/>
      <c r="C109" s="13" t="n"/>
      <c r="D109" s="13" t="n"/>
      <c r="E109" s="14" t="n"/>
      <c r="F109" s="15" t="n"/>
      <c r="G109" s="13" t="n"/>
      <c r="H109" s="15" t="n"/>
      <c r="I109" s="15" t="n"/>
      <c r="J109" s="15" t="n"/>
      <c r="K109" s="13" t="n"/>
      <c r="L109" s="15" t="n"/>
      <c r="M109" s="13" t="n"/>
      <c r="N109" s="14" t="n"/>
      <c r="O109" s="16">
        <f>IF(OR($B109="",$F109=""),"",IF($L109&lt;&gt;"",$L109-$F109,TODAY()-$F109))</f>
        <v/>
      </c>
      <c r="P109" s="16">
        <f>IF($I109="","",IF($J109&lt;&gt;"",$J109-$I109,TODAY()-$I109))</f>
        <v/>
      </c>
      <c r="Q109" s="16">
        <f>IF(OR($L109="",$H109=""),"",IF($L109&lt;=$H109,"Yes","No"))</f>
        <v/>
      </c>
      <c r="R109" s="16">
        <f>IF(OR($B109="",$H109="",OR($M109="Done",$M109="Not proceeding")),"",$H109-TODAY())</f>
        <v/>
      </c>
      <c r="S109" s="17">
        <f>IF($B109="","",TRIM(IF(OR($M109="Done",$M109="Not proceeding"),"",IF($G109="","No owner. ","")&amp;IF($H109="","No due date. ",IF($H109&lt;TODAY(),"Past due date. ",IF($H109-TODAY()&lt;=$C$5,"Due soon. ",""))))&amp;IF(AND($D109="Recommendation",$I109=""),"Recommendation not sent. ","")&amp;IF(AND($I109&lt;&gt;"",$J109=""),IF(TODAY()-$I109&gt;$C$4,"Response overdue. ",IF($I109+$C$4-TODAY()&lt;=$C$5,"Response due soon. ","Awaiting response. ")),"")&amp;IF(AND($M109="Done",$L109=""),"Add date closed. ","")))</f>
        <v/>
      </c>
      <c r="T109" s="16">
        <f>IF($B109="","",IF(OR($M109="Done",$M109="Not proceeding"),"Closed",IF(OR(ISNUMBER(SEARCH("Past due",$S109)),ISNUMBER(SEARCH("Response overdue",$S109))),"Overdue",IF(ISNUMBER(SEARCH("soon",$S109)),"Due soon",IF(OR($G109="",$H109=""),"Needs owner or date","On track")))))</f>
        <v/>
      </c>
    </row>
    <row r="110">
      <c r="A110" s="13">
        <f>IF($B110="","",ROW()-7)</f>
        <v/>
      </c>
      <c r="B110" s="14" t="n"/>
      <c r="C110" s="13" t="n"/>
      <c r="D110" s="13" t="n"/>
      <c r="E110" s="14" t="n"/>
      <c r="F110" s="15" t="n"/>
      <c r="G110" s="13" t="n"/>
      <c r="H110" s="15" t="n"/>
      <c r="I110" s="15" t="n"/>
      <c r="J110" s="15" t="n"/>
      <c r="K110" s="13" t="n"/>
      <c r="L110" s="15" t="n"/>
      <c r="M110" s="13" t="n"/>
      <c r="N110" s="14" t="n"/>
      <c r="O110" s="16">
        <f>IF(OR($B110="",$F110=""),"",IF($L110&lt;&gt;"",$L110-$F110,TODAY()-$F110))</f>
        <v/>
      </c>
      <c r="P110" s="16">
        <f>IF($I110="","",IF($J110&lt;&gt;"",$J110-$I110,TODAY()-$I110))</f>
        <v/>
      </c>
      <c r="Q110" s="16">
        <f>IF(OR($L110="",$H110=""),"",IF($L110&lt;=$H110,"Yes","No"))</f>
        <v/>
      </c>
      <c r="R110" s="16">
        <f>IF(OR($B110="",$H110="",OR($M110="Done",$M110="Not proceeding")),"",$H110-TODAY())</f>
        <v/>
      </c>
      <c r="S110" s="17">
        <f>IF($B110="","",TRIM(IF(OR($M110="Done",$M110="Not proceeding"),"",IF($G110="","No owner. ","")&amp;IF($H110="","No due date. ",IF($H110&lt;TODAY(),"Past due date. ",IF($H110-TODAY()&lt;=$C$5,"Due soon. ",""))))&amp;IF(AND($D110="Recommendation",$I110=""),"Recommendation not sent. ","")&amp;IF(AND($I110&lt;&gt;"",$J110=""),IF(TODAY()-$I110&gt;$C$4,"Response overdue. ",IF($I110+$C$4-TODAY()&lt;=$C$5,"Response due soon. ","Awaiting response. ")),"")&amp;IF(AND($M110="Done",$L110=""),"Add date closed. ","")))</f>
        <v/>
      </c>
      <c r="T110" s="16">
        <f>IF($B110="","",IF(OR($M110="Done",$M110="Not proceeding"),"Closed",IF(OR(ISNUMBER(SEARCH("Past due",$S110)),ISNUMBER(SEARCH("Response overdue",$S110))),"Overdue",IF(ISNUMBER(SEARCH("soon",$S110)),"Due soon",IF(OR($G110="",$H110=""),"Needs owner or date","On track")))))</f>
        <v/>
      </c>
    </row>
    <row r="111">
      <c r="A111" s="13">
        <f>IF($B111="","",ROW()-7)</f>
        <v/>
      </c>
      <c r="B111" s="14" t="n"/>
      <c r="C111" s="13" t="n"/>
      <c r="D111" s="13" t="n"/>
      <c r="E111" s="14" t="n"/>
      <c r="F111" s="15" t="n"/>
      <c r="G111" s="13" t="n"/>
      <c r="H111" s="15" t="n"/>
      <c r="I111" s="15" t="n"/>
      <c r="J111" s="15" t="n"/>
      <c r="K111" s="13" t="n"/>
      <c r="L111" s="15" t="n"/>
      <c r="M111" s="13" t="n"/>
      <c r="N111" s="14" t="n"/>
      <c r="O111" s="16">
        <f>IF(OR($B111="",$F111=""),"",IF($L111&lt;&gt;"",$L111-$F111,TODAY()-$F111))</f>
        <v/>
      </c>
      <c r="P111" s="16">
        <f>IF($I111="","",IF($J111&lt;&gt;"",$J111-$I111,TODAY()-$I111))</f>
        <v/>
      </c>
      <c r="Q111" s="16">
        <f>IF(OR($L111="",$H111=""),"",IF($L111&lt;=$H111,"Yes","No"))</f>
        <v/>
      </c>
      <c r="R111" s="16">
        <f>IF(OR($B111="",$H111="",OR($M111="Done",$M111="Not proceeding")),"",$H111-TODAY())</f>
        <v/>
      </c>
      <c r="S111" s="17">
        <f>IF($B111="","",TRIM(IF(OR($M111="Done",$M111="Not proceeding"),"",IF($G111="","No owner. ","")&amp;IF($H111="","No due date. ",IF($H111&lt;TODAY(),"Past due date. ",IF($H111-TODAY()&lt;=$C$5,"Due soon. ",""))))&amp;IF(AND($D111="Recommendation",$I111=""),"Recommendation not sent. ","")&amp;IF(AND($I111&lt;&gt;"",$J111=""),IF(TODAY()-$I111&gt;$C$4,"Response overdue. ",IF($I111+$C$4-TODAY()&lt;=$C$5,"Response due soon. ","Awaiting response. ")),"")&amp;IF(AND($M111="Done",$L111=""),"Add date closed. ","")))</f>
        <v/>
      </c>
      <c r="T111" s="16">
        <f>IF($B111="","",IF(OR($M111="Done",$M111="Not proceeding"),"Closed",IF(OR(ISNUMBER(SEARCH("Past due",$S111)),ISNUMBER(SEARCH("Response overdue",$S111))),"Overdue",IF(ISNUMBER(SEARCH("soon",$S111)),"Due soon",IF(OR($G111="",$H111=""),"Needs owner or date","On track")))))</f>
        <v/>
      </c>
    </row>
    <row r="112">
      <c r="A112" s="13">
        <f>IF($B112="","",ROW()-7)</f>
        <v/>
      </c>
      <c r="B112" s="14" t="n"/>
      <c r="C112" s="13" t="n"/>
      <c r="D112" s="13" t="n"/>
      <c r="E112" s="14" t="n"/>
      <c r="F112" s="15" t="n"/>
      <c r="G112" s="13" t="n"/>
      <c r="H112" s="15" t="n"/>
      <c r="I112" s="15" t="n"/>
      <c r="J112" s="15" t="n"/>
      <c r="K112" s="13" t="n"/>
      <c r="L112" s="15" t="n"/>
      <c r="M112" s="13" t="n"/>
      <c r="N112" s="14" t="n"/>
      <c r="O112" s="16">
        <f>IF(OR($B112="",$F112=""),"",IF($L112&lt;&gt;"",$L112-$F112,TODAY()-$F112))</f>
        <v/>
      </c>
      <c r="P112" s="16">
        <f>IF($I112="","",IF($J112&lt;&gt;"",$J112-$I112,TODAY()-$I112))</f>
        <v/>
      </c>
      <c r="Q112" s="16">
        <f>IF(OR($L112="",$H112=""),"",IF($L112&lt;=$H112,"Yes","No"))</f>
        <v/>
      </c>
      <c r="R112" s="16">
        <f>IF(OR($B112="",$H112="",OR($M112="Done",$M112="Not proceeding")),"",$H112-TODAY())</f>
        <v/>
      </c>
      <c r="S112" s="17">
        <f>IF($B112="","",TRIM(IF(OR($M112="Done",$M112="Not proceeding"),"",IF($G112="","No owner. ","")&amp;IF($H112="","No due date. ",IF($H112&lt;TODAY(),"Past due date. ",IF($H112-TODAY()&lt;=$C$5,"Due soon. ",""))))&amp;IF(AND($D112="Recommendation",$I112=""),"Recommendation not sent. ","")&amp;IF(AND($I112&lt;&gt;"",$J112=""),IF(TODAY()-$I112&gt;$C$4,"Response overdue. ",IF($I112+$C$4-TODAY()&lt;=$C$5,"Response due soon. ","Awaiting response. ")),"")&amp;IF(AND($M112="Done",$L112=""),"Add date closed. ","")))</f>
        <v/>
      </c>
      <c r="T112" s="16">
        <f>IF($B112="","",IF(OR($M112="Done",$M112="Not proceeding"),"Closed",IF(OR(ISNUMBER(SEARCH("Past due",$S112)),ISNUMBER(SEARCH("Response overdue",$S112))),"Overdue",IF(ISNUMBER(SEARCH("soon",$S112)),"Due soon",IF(OR($G112="",$H112=""),"Needs owner or date","On track")))))</f>
        <v/>
      </c>
    </row>
    <row r="113">
      <c r="A113" s="13">
        <f>IF($B113="","",ROW()-7)</f>
        <v/>
      </c>
      <c r="B113" s="14" t="n"/>
      <c r="C113" s="13" t="n"/>
      <c r="D113" s="13" t="n"/>
      <c r="E113" s="14" t="n"/>
      <c r="F113" s="15" t="n"/>
      <c r="G113" s="13" t="n"/>
      <c r="H113" s="15" t="n"/>
      <c r="I113" s="15" t="n"/>
      <c r="J113" s="15" t="n"/>
      <c r="K113" s="13" t="n"/>
      <c r="L113" s="15" t="n"/>
      <c r="M113" s="13" t="n"/>
      <c r="N113" s="14" t="n"/>
      <c r="O113" s="16">
        <f>IF(OR($B113="",$F113=""),"",IF($L113&lt;&gt;"",$L113-$F113,TODAY()-$F113))</f>
        <v/>
      </c>
      <c r="P113" s="16">
        <f>IF($I113="","",IF($J113&lt;&gt;"",$J113-$I113,TODAY()-$I113))</f>
        <v/>
      </c>
      <c r="Q113" s="16">
        <f>IF(OR($L113="",$H113=""),"",IF($L113&lt;=$H113,"Yes","No"))</f>
        <v/>
      </c>
      <c r="R113" s="16">
        <f>IF(OR($B113="",$H113="",OR($M113="Done",$M113="Not proceeding")),"",$H113-TODAY())</f>
        <v/>
      </c>
      <c r="S113" s="17">
        <f>IF($B113="","",TRIM(IF(OR($M113="Done",$M113="Not proceeding"),"",IF($G113="","No owner. ","")&amp;IF($H113="","No due date. ",IF($H113&lt;TODAY(),"Past due date. ",IF($H113-TODAY()&lt;=$C$5,"Due soon. ",""))))&amp;IF(AND($D113="Recommendation",$I113=""),"Recommendation not sent. ","")&amp;IF(AND($I113&lt;&gt;"",$J113=""),IF(TODAY()-$I113&gt;$C$4,"Response overdue. ",IF($I113+$C$4-TODAY()&lt;=$C$5,"Response due soon. ","Awaiting response. ")),"")&amp;IF(AND($M113="Done",$L113=""),"Add date closed. ","")))</f>
        <v/>
      </c>
      <c r="T113" s="16">
        <f>IF($B113="","",IF(OR($M113="Done",$M113="Not proceeding"),"Closed",IF(OR(ISNUMBER(SEARCH("Past due",$S113)),ISNUMBER(SEARCH("Response overdue",$S113))),"Overdue",IF(ISNUMBER(SEARCH("soon",$S113)),"Due soon",IF(OR($G113="",$H113=""),"Needs owner or date","On track")))))</f>
        <v/>
      </c>
    </row>
    <row r="114">
      <c r="A114" s="13">
        <f>IF($B114="","",ROW()-7)</f>
        <v/>
      </c>
      <c r="B114" s="14" t="n"/>
      <c r="C114" s="13" t="n"/>
      <c r="D114" s="13" t="n"/>
      <c r="E114" s="14" t="n"/>
      <c r="F114" s="15" t="n"/>
      <c r="G114" s="13" t="n"/>
      <c r="H114" s="15" t="n"/>
      <c r="I114" s="15" t="n"/>
      <c r="J114" s="15" t="n"/>
      <c r="K114" s="13" t="n"/>
      <c r="L114" s="15" t="n"/>
      <c r="M114" s="13" t="n"/>
      <c r="N114" s="14" t="n"/>
      <c r="O114" s="16">
        <f>IF(OR($B114="",$F114=""),"",IF($L114&lt;&gt;"",$L114-$F114,TODAY()-$F114))</f>
        <v/>
      </c>
      <c r="P114" s="16">
        <f>IF($I114="","",IF($J114&lt;&gt;"",$J114-$I114,TODAY()-$I114))</f>
        <v/>
      </c>
      <c r="Q114" s="16">
        <f>IF(OR($L114="",$H114=""),"",IF($L114&lt;=$H114,"Yes","No"))</f>
        <v/>
      </c>
      <c r="R114" s="16">
        <f>IF(OR($B114="",$H114="",OR($M114="Done",$M114="Not proceeding")),"",$H114-TODAY())</f>
        <v/>
      </c>
      <c r="S114" s="17">
        <f>IF($B114="","",TRIM(IF(OR($M114="Done",$M114="Not proceeding"),"",IF($G114="","No owner. ","")&amp;IF($H114="","No due date. ",IF($H114&lt;TODAY(),"Past due date. ",IF($H114-TODAY()&lt;=$C$5,"Due soon. ",""))))&amp;IF(AND($D114="Recommendation",$I114=""),"Recommendation not sent. ","")&amp;IF(AND($I114&lt;&gt;"",$J114=""),IF(TODAY()-$I114&gt;$C$4,"Response overdue. ",IF($I114+$C$4-TODAY()&lt;=$C$5,"Response due soon. ","Awaiting response. ")),"")&amp;IF(AND($M114="Done",$L114=""),"Add date closed. ","")))</f>
        <v/>
      </c>
      <c r="T114" s="16">
        <f>IF($B114="","",IF(OR($M114="Done",$M114="Not proceeding"),"Closed",IF(OR(ISNUMBER(SEARCH("Past due",$S114)),ISNUMBER(SEARCH("Response overdue",$S114))),"Overdue",IF(ISNUMBER(SEARCH("soon",$S114)),"Due soon",IF(OR($G114="",$H114=""),"Needs owner or date","On track")))))</f>
        <v/>
      </c>
    </row>
    <row r="115">
      <c r="A115" s="13">
        <f>IF($B115="","",ROW()-7)</f>
        <v/>
      </c>
      <c r="B115" s="14" t="n"/>
      <c r="C115" s="13" t="n"/>
      <c r="D115" s="13" t="n"/>
      <c r="E115" s="14" t="n"/>
      <c r="F115" s="15" t="n"/>
      <c r="G115" s="13" t="n"/>
      <c r="H115" s="15" t="n"/>
      <c r="I115" s="15" t="n"/>
      <c r="J115" s="15" t="n"/>
      <c r="K115" s="13" t="n"/>
      <c r="L115" s="15" t="n"/>
      <c r="M115" s="13" t="n"/>
      <c r="N115" s="14" t="n"/>
      <c r="O115" s="16">
        <f>IF(OR($B115="",$F115=""),"",IF($L115&lt;&gt;"",$L115-$F115,TODAY()-$F115))</f>
        <v/>
      </c>
      <c r="P115" s="16">
        <f>IF($I115="","",IF($J115&lt;&gt;"",$J115-$I115,TODAY()-$I115))</f>
        <v/>
      </c>
      <c r="Q115" s="16">
        <f>IF(OR($L115="",$H115=""),"",IF($L115&lt;=$H115,"Yes","No"))</f>
        <v/>
      </c>
      <c r="R115" s="16">
        <f>IF(OR($B115="",$H115="",OR($M115="Done",$M115="Not proceeding")),"",$H115-TODAY())</f>
        <v/>
      </c>
      <c r="S115" s="17">
        <f>IF($B115="","",TRIM(IF(OR($M115="Done",$M115="Not proceeding"),"",IF($G115="","No owner. ","")&amp;IF($H115="","No due date. ",IF($H115&lt;TODAY(),"Past due date. ",IF($H115-TODAY()&lt;=$C$5,"Due soon. ",""))))&amp;IF(AND($D115="Recommendation",$I115=""),"Recommendation not sent. ","")&amp;IF(AND($I115&lt;&gt;"",$J115=""),IF(TODAY()-$I115&gt;$C$4,"Response overdue. ",IF($I115+$C$4-TODAY()&lt;=$C$5,"Response due soon. ","Awaiting response. ")),"")&amp;IF(AND($M115="Done",$L115=""),"Add date closed. ","")))</f>
        <v/>
      </c>
      <c r="T115" s="16">
        <f>IF($B115="","",IF(OR($M115="Done",$M115="Not proceeding"),"Closed",IF(OR(ISNUMBER(SEARCH("Past due",$S115)),ISNUMBER(SEARCH("Response overdue",$S115))),"Overdue",IF(ISNUMBER(SEARCH("soon",$S115)),"Due soon",IF(OR($G115="",$H115=""),"Needs owner or date","On track")))))</f>
        <v/>
      </c>
    </row>
    <row r="116">
      <c r="A116" s="13">
        <f>IF($B116="","",ROW()-7)</f>
        <v/>
      </c>
      <c r="B116" s="14" t="n"/>
      <c r="C116" s="13" t="n"/>
      <c r="D116" s="13" t="n"/>
      <c r="E116" s="14" t="n"/>
      <c r="F116" s="15" t="n"/>
      <c r="G116" s="13" t="n"/>
      <c r="H116" s="15" t="n"/>
      <c r="I116" s="15" t="n"/>
      <c r="J116" s="15" t="n"/>
      <c r="K116" s="13" t="n"/>
      <c r="L116" s="15" t="n"/>
      <c r="M116" s="13" t="n"/>
      <c r="N116" s="14" t="n"/>
      <c r="O116" s="16">
        <f>IF(OR($B116="",$F116=""),"",IF($L116&lt;&gt;"",$L116-$F116,TODAY()-$F116))</f>
        <v/>
      </c>
      <c r="P116" s="16">
        <f>IF($I116="","",IF($J116&lt;&gt;"",$J116-$I116,TODAY()-$I116))</f>
        <v/>
      </c>
      <c r="Q116" s="16">
        <f>IF(OR($L116="",$H116=""),"",IF($L116&lt;=$H116,"Yes","No"))</f>
        <v/>
      </c>
      <c r="R116" s="16">
        <f>IF(OR($B116="",$H116="",OR($M116="Done",$M116="Not proceeding")),"",$H116-TODAY())</f>
        <v/>
      </c>
      <c r="S116" s="17">
        <f>IF($B116="","",TRIM(IF(OR($M116="Done",$M116="Not proceeding"),"",IF($G116="","No owner. ","")&amp;IF($H116="","No due date. ",IF($H116&lt;TODAY(),"Past due date. ",IF($H116-TODAY()&lt;=$C$5,"Due soon. ",""))))&amp;IF(AND($D116="Recommendation",$I116=""),"Recommendation not sent. ","")&amp;IF(AND($I116&lt;&gt;"",$J116=""),IF(TODAY()-$I116&gt;$C$4,"Response overdue. ",IF($I116+$C$4-TODAY()&lt;=$C$5,"Response due soon. ","Awaiting response. ")),"")&amp;IF(AND($M116="Done",$L116=""),"Add date closed. ","")))</f>
        <v/>
      </c>
      <c r="T116" s="16">
        <f>IF($B116="","",IF(OR($M116="Done",$M116="Not proceeding"),"Closed",IF(OR(ISNUMBER(SEARCH("Past due",$S116)),ISNUMBER(SEARCH("Response overdue",$S116))),"Overdue",IF(ISNUMBER(SEARCH("soon",$S116)),"Due soon",IF(OR($G116="",$H116=""),"Needs owner or date","On track")))))</f>
        <v/>
      </c>
    </row>
    <row r="117">
      <c r="A117" s="13">
        <f>IF($B117="","",ROW()-7)</f>
        <v/>
      </c>
      <c r="B117" s="14" t="n"/>
      <c r="C117" s="13" t="n"/>
      <c r="D117" s="13" t="n"/>
      <c r="E117" s="14" t="n"/>
      <c r="F117" s="15" t="n"/>
      <c r="G117" s="13" t="n"/>
      <c r="H117" s="15" t="n"/>
      <c r="I117" s="15" t="n"/>
      <c r="J117" s="15" t="n"/>
      <c r="K117" s="13" t="n"/>
      <c r="L117" s="15" t="n"/>
      <c r="M117" s="13" t="n"/>
      <c r="N117" s="14" t="n"/>
      <c r="O117" s="16">
        <f>IF(OR($B117="",$F117=""),"",IF($L117&lt;&gt;"",$L117-$F117,TODAY()-$F117))</f>
        <v/>
      </c>
      <c r="P117" s="16">
        <f>IF($I117="","",IF($J117&lt;&gt;"",$J117-$I117,TODAY()-$I117))</f>
        <v/>
      </c>
      <c r="Q117" s="16">
        <f>IF(OR($L117="",$H117=""),"",IF($L117&lt;=$H117,"Yes","No"))</f>
        <v/>
      </c>
      <c r="R117" s="16">
        <f>IF(OR($B117="",$H117="",OR($M117="Done",$M117="Not proceeding")),"",$H117-TODAY())</f>
        <v/>
      </c>
      <c r="S117" s="17">
        <f>IF($B117="","",TRIM(IF(OR($M117="Done",$M117="Not proceeding"),"",IF($G117="","No owner. ","")&amp;IF($H117="","No due date. ",IF($H117&lt;TODAY(),"Past due date. ",IF($H117-TODAY()&lt;=$C$5,"Due soon. ",""))))&amp;IF(AND($D117="Recommendation",$I117=""),"Recommendation not sent. ","")&amp;IF(AND($I117&lt;&gt;"",$J117=""),IF(TODAY()-$I117&gt;$C$4,"Response overdue. ",IF($I117+$C$4-TODAY()&lt;=$C$5,"Response due soon. ","Awaiting response. ")),"")&amp;IF(AND($M117="Done",$L117=""),"Add date closed. ","")))</f>
        <v/>
      </c>
      <c r="T117" s="16">
        <f>IF($B117="","",IF(OR($M117="Done",$M117="Not proceeding"),"Closed",IF(OR(ISNUMBER(SEARCH("Past due",$S117)),ISNUMBER(SEARCH("Response overdue",$S117))),"Overdue",IF(ISNUMBER(SEARCH("soon",$S117)),"Due soon",IF(OR($G117="",$H117=""),"Needs owner or date","On track")))))</f>
        <v/>
      </c>
    </row>
    <row r="118">
      <c r="A118" s="13">
        <f>IF($B118="","",ROW()-7)</f>
        <v/>
      </c>
      <c r="B118" s="14" t="n"/>
      <c r="C118" s="13" t="n"/>
      <c r="D118" s="13" t="n"/>
      <c r="E118" s="14" t="n"/>
      <c r="F118" s="15" t="n"/>
      <c r="G118" s="13" t="n"/>
      <c r="H118" s="15" t="n"/>
      <c r="I118" s="15" t="n"/>
      <c r="J118" s="15" t="n"/>
      <c r="K118" s="13" t="n"/>
      <c r="L118" s="15" t="n"/>
      <c r="M118" s="13" t="n"/>
      <c r="N118" s="14" t="n"/>
      <c r="O118" s="16">
        <f>IF(OR($B118="",$F118=""),"",IF($L118&lt;&gt;"",$L118-$F118,TODAY()-$F118))</f>
        <v/>
      </c>
      <c r="P118" s="16">
        <f>IF($I118="","",IF($J118&lt;&gt;"",$J118-$I118,TODAY()-$I118))</f>
        <v/>
      </c>
      <c r="Q118" s="16">
        <f>IF(OR($L118="",$H118=""),"",IF($L118&lt;=$H118,"Yes","No"))</f>
        <v/>
      </c>
      <c r="R118" s="16">
        <f>IF(OR($B118="",$H118="",OR($M118="Done",$M118="Not proceeding")),"",$H118-TODAY())</f>
        <v/>
      </c>
      <c r="S118" s="17">
        <f>IF($B118="","",TRIM(IF(OR($M118="Done",$M118="Not proceeding"),"",IF($G118="","No owner. ","")&amp;IF($H118="","No due date. ",IF($H118&lt;TODAY(),"Past due date. ",IF($H118-TODAY()&lt;=$C$5,"Due soon. ",""))))&amp;IF(AND($D118="Recommendation",$I118=""),"Recommendation not sent. ","")&amp;IF(AND($I118&lt;&gt;"",$J118=""),IF(TODAY()-$I118&gt;$C$4,"Response overdue. ",IF($I118+$C$4-TODAY()&lt;=$C$5,"Response due soon. ","Awaiting response. ")),"")&amp;IF(AND($M118="Done",$L118=""),"Add date closed. ","")))</f>
        <v/>
      </c>
      <c r="T118" s="16">
        <f>IF($B118="","",IF(OR($M118="Done",$M118="Not proceeding"),"Closed",IF(OR(ISNUMBER(SEARCH("Past due",$S118)),ISNUMBER(SEARCH("Response overdue",$S118))),"Overdue",IF(ISNUMBER(SEARCH("soon",$S118)),"Due soon",IF(OR($G118="",$H118=""),"Needs owner or date","On track")))))</f>
        <v/>
      </c>
    </row>
    <row r="119">
      <c r="A119" s="13">
        <f>IF($B119="","",ROW()-7)</f>
        <v/>
      </c>
      <c r="B119" s="14" t="n"/>
      <c r="C119" s="13" t="n"/>
      <c r="D119" s="13" t="n"/>
      <c r="E119" s="14" t="n"/>
      <c r="F119" s="15" t="n"/>
      <c r="G119" s="13" t="n"/>
      <c r="H119" s="15" t="n"/>
      <c r="I119" s="15" t="n"/>
      <c r="J119" s="15" t="n"/>
      <c r="K119" s="13" t="n"/>
      <c r="L119" s="15" t="n"/>
      <c r="M119" s="13" t="n"/>
      <c r="N119" s="14" t="n"/>
      <c r="O119" s="16">
        <f>IF(OR($B119="",$F119=""),"",IF($L119&lt;&gt;"",$L119-$F119,TODAY()-$F119))</f>
        <v/>
      </c>
      <c r="P119" s="16">
        <f>IF($I119="","",IF($J119&lt;&gt;"",$J119-$I119,TODAY()-$I119))</f>
        <v/>
      </c>
      <c r="Q119" s="16">
        <f>IF(OR($L119="",$H119=""),"",IF($L119&lt;=$H119,"Yes","No"))</f>
        <v/>
      </c>
      <c r="R119" s="16">
        <f>IF(OR($B119="",$H119="",OR($M119="Done",$M119="Not proceeding")),"",$H119-TODAY())</f>
        <v/>
      </c>
      <c r="S119" s="17">
        <f>IF($B119="","",TRIM(IF(OR($M119="Done",$M119="Not proceeding"),"",IF($G119="","No owner. ","")&amp;IF($H119="","No due date. ",IF($H119&lt;TODAY(),"Past due date. ",IF($H119-TODAY()&lt;=$C$5,"Due soon. ",""))))&amp;IF(AND($D119="Recommendation",$I119=""),"Recommendation not sent. ","")&amp;IF(AND($I119&lt;&gt;"",$J119=""),IF(TODAY()-$I119&gt;$C$4,"Response overdue. ",IF($I119+$C$4-TODAY()&lt;=$C$5,"Response due soon. ","Awaiting response. ")),"")&amp;IF(AND($M119="Done",$L119=""),"Add date closed. ","")))</f>
        <v/>
      </c>
      <c r="T119" s="16">
        <f>IF($B119="","",IF(OR($M119="Done",$M119="Not proceeding"),"Closed",IF(OR(ISNUMBER(SEARCH("Past due",$S119)),ISNUMBER(SEARCH("Response overdue",$S119))),"Overdue",IF(ISNUMBER(SEARCH("soon",$S119)),"Due soon",IF(OR($G119="",$H119=""),"Needs owner or date","On track")))))</f>
        <v/>
      </c>
    </row>
    <row r="120">
      <c r="A120" s="13">
        <f>IF($B120="","",ROW()-7)</f>
        <v/>
      </c>
      <c r="B120" s="14" t="n"/>
      <c r="C120" s="13" t="n"/>
      <c r="D120" s="13" t="n"/>
      <c r="E120" s="14" t="n"/>
      <c r="F120" s="15" t="n"/>
      <c r="G120" s="13" t="n"/>
      <c r="H120" s="15" t="n"/>
      <c r="I120" s="15" t="n"/>
      <c r="J120" s="15" t="n"/>
      <c r="K120" s="13" t="n"/>
      <c r="L120" s="15" t="n"/>
      <c r="M120" s="13" t="n"/>
      <c r="N120" s="14" t="n"/>
      <c r="O120" s="16">
        <f>IF(OR($B120="",$F120=""),"",IF($L120&lt;&gt;"",$L120-$F120,TODAY()-$F120))</f>
        <v/>
      </c>
      <c r="P120" s="16">
        <f>IF($I120="","",IF($J120&lt;&gt;"",$J120-$I120,TODAY()-$I120))</f>
        <v/>
      </c>
      <c r="Q120" s="16">
        <f>IF(OR($L120="",$H120=""),"",IF($L120&lt;=$H120,"Yes","No"))</f>
        <v/>
      </c>
      <c r="R120" s="16">
        <f>IF(OR($B120="",$H120="",OR($M120="Done",$M120="Not proceeding")),"",$H120-TODAY())</f>
        <v/>
      </c>
      <c r="S120" s="17">
        <f>IF($B120="","",TRIM(IF(OR($M120="Done",$M120="Not proceeding"),"",IF($G120="","No owner. ","")&amp;IF($H120="","No due date. ",IF($H120&lt;TODAY(),"Past due date. ",IF($H120-TODAY()&lt;=$C$5,"Due soon. ",""))))&amp;IF(AND($D120="Recommendation",$I120=""),"Recommendation not sent. ","")&amp;IF(AND($I120&lt;&gt;"",$J120=""),IF(TODAY()-$I120&gt;$C$4,"Response overdue. ",IF($I120+$C$4-TODAY()&lt;=$C$5,"Response due soon. ","Awaiting response. ")),"")&amp;IF(AND($M120="Done",$L120=""),"Add date closed. ","")))</f>
        <v/>
      </c>
      <c r="T120" s="16">
        <f>IF($B120="","",IF(OR($M120="Done",$M120="Not proceeding"),"Closed",IF(OR(ISNUMBER(SEARCH("Past due",$S120)),ISNUMBER(SEARCH("Response overdue",$S120))),"Overdue",IF(ISNUMBER(SEARCH("soon",$S120)),"Due soon",IF(OR($G120="",$H120=""),"Needs owner or date","On track")))))</f>
        <v/>
      </c>
    </row>
    <row r="121">
      <c r="A121" s="13">
        <f>IF($B121="","",ROW()-7)</f>
        <v/>
      </c>
      <c r="B121" s="14" t="n"/>
      <c r="C121" s="13" t="n"/>
      <c r="D121" s="13" t="n"/>
      <c r="E121" s="14" t="n"/>
      <c r="F121" s="15" t="n"/>
      <c r="G121" s="13" t="n"/>
      <c r="H121" s="15" t="n"/>
      <c r="I121" s="15" t="n"/>
      <c r="J121" s="15" t="n"/>
      <c r="K121" s="13" t="n"/>
      <c r="L121" s="15" t="n"/>
      <c r="M121" s="13" t="n"/>
      <c r="N121" s="14" t="n"/>
      <c r="O121" s="16">
        <f>IF(OR($B121="",$F121=""),"",IF($L121&lt;&gt;"",$L121-$F121,TODAY()-$F121))</f>
        <v/>
      </c>
      <c r="P121" s="16">
        <f>IF($I121="","",IF($J121&lt;&gt;"",$J121-$I121,TODAY()-$I121))</f>
        <v/>
      </c>
      <c r="Q121" s="16">
        <f>IF(OR($L121="",$H121=""),"",IF($L121&lt;=$H121,"Yes","No"))</f>
        <v/>
      </c>
      <c r="R121" s="16">
        <f>IF(OR($B121="",$H121="",OR($M121="Done",$M121="Not proceeding")),"",$H121-TODAY())</f>
        <v/>
      </c>
      <c r="S121" s="17">
        <f>IF($B121="","",TRIM(IF(OR($M121="Done",$M121="Not proceeding"),"",IF($G121="","No owner. ","")&amp;IF($H121="","No due date. ",IF($H121&lt;TODAY(),"Past due date. ",IF($H121-TODAY()&lt;=$C$5,"Due soon. ",""))))&amp;IF(AND($D121="Recommendation",$I121=""),"Recommendation not sent. ","")&amp;IF(AND($I121&lt;&gt;"",$J121=""),IF(TODAY()-$I121&gt;$C$4,"Response overdue. ",IF($I121+$C$4-TODAY()&lt;=$C$5,"Response due soon. ","Awaiting response. ")),"")&amp;IF(AND($M121="Done",$L121=""),"Add date closed. ","")))</f>
        <v/>
      </c>
      <c r="T121" s="16">
        <f>IF($B121="","",IF(OR($M121="Done",$M121="Not proceeding"),"Closed",IF(OR(ISNUMBER(SEARCH("Past due",$S121)),ISNUMBER(SEARCH("Response overdue",$S121))),"Overdue",IF(ISNUMBER(SEARCH("soon",$S121)),"Due soon",IF(OR($G121="",$H121=""),"Needs owner or date","On track")))))</f>
        <v/>
      </c>
    </row>
    <row r="122">
      <c r="A122" s="13">
        <f>IF($B122="","",ROW()-7)</f>
        <v/>
      </c>
      <c r="B122" s="14" t="n"/>
      <c r="C122" s="13" t="n"/>
      <c r="D122" s="13" t="n"/>
      <c r="E122" s="14" t="n"/>
      <c r="F122" s="15" t="n"/>
      <c r="G122" s="13" t="n"/>
      <c r="H122" s="15" t="n"/>
      <c r="I122" s="15" t="n"/>
      <c r="J122" s="15" t="n"/>
      <c r="K122" s="13" t="n"/>
      <c r="L122" s="15" t="n"/>
      <c r="M122" s="13" t="n"/>
      <c r="N122" s="14" t="n"/>
      <c r="O122" s="16">
        <f>IF(OR($B122="",$F122=""),"",IF($L122&lt;&gt;"",$L122-$F122,TODAY()-$F122))</f>
        <v/>
      </c>
      <c r="P122" s="16">
        <f>IF($I122="","",IF($J122&lt;&gt;"",$J122-$I122,TODAY()-$I122))</f>
        <v/>
      </c>
      <c r="Q122" s="16">
        <f>IF(OR($L122="",$H122=""),"",IF($L122&lt;=$H122,"Yes","No"))</f>
        <v/>
      </c>
      <c r="R122" s="16">
        <f>IF(OR($B122="",$H122="",OR($M122="Done",$M122="Not proceeding")),"",$H122-TODAY())</f>
        <v/>
      </c>
      <c r="S122" s="17">
        <f>IF($B122="","",TRIM(IF(OR($M122="Done",$M122="Not proceeding"),"",IF($G122="","No owner. ","")&amp;IF($H122="","No due date. ",IF($H122&lt;TODAY(),"Past due date. ",IF($H122-TODAY()&lt;=$C$5,"Due soon. ",""))))&amp;IF(AND($D122="Recommendation",$I122=""),"Recommendation not sent. ","")&amp;IF(AND($I122&lt;&gt;"",$J122=""),IF(TODAY()-$I122&gt;$C$4,"Response overdue. ",IF($I122+$C$4-TODAY()&lt;=$C$5,"Response due soon. ","Awaiting response. ")),"")&amp;IF(AND($M122="Done",$L122=""),"Add date closed. ","")))</f>
        <v/>
      </c>
      <c r="T122" s="16">
        <f>IF($B122="","",IF(OR($M122="Done",$M122="Not proceeding"),"Closed",IF(OR(ISNUMBER(SEARCH("Past due",$S122)),ISNUMBER(SEARCH("Response overdue",$S122))),"Overdue",IF(ISNUMBER(SEARCH("soon",$S122)),"Due soon",IF(OR($G122="",$H122=""),"Needs owner or date","On track")))))</f>
        <v/>
      </c>
    </row>
    <row r="123">
      <c r="A123" s="13">
        <f>IF($B123="","",ROW()-7)</f>
        <v/>
      </c>
      <c r="B123" s="14" t="n"/>
      <c r="C123" s="13" t="n"/>
      <c r="D123" s="13" t="n"/>
      <c r="E123" s="14" t="n"/>
      <c r="F123" s="15" t="n"/>
      <c r="G123" s="13" t="n"/>
      <c r="H123" s="15" t="n"/>
      <c r="I123" s="15" t="n"/>
      <c r="J123" s="15" t="n"/>
      <c r="K123" s="13" t="n"/>
      <c r="L123" s="15" t="n"/>
      <c r="M123" s="13" t="n"/>
      <c r="N123" s="14" t="n"/>
      <c r="O123" s="16">
        <f>IF(OR($B123="",$F123=""),"",IF($L123&lt;&gt;"",$L123-$F123,TODAY()-$F123))</f>
        <v/>
      </c>
      <c r="P123" s="16">
        <f>IF($I123="","",IF($J123&lt;&gt;"",$J123-$I123,TODAY()-$I123))</f>
        <v/>
      </c>
      <c r="Q123" s="16">
        <f>IF(OR($L123="",$H123=""),"",IF($L123&lt;=$H123,"Yes","No"))</f>
        <v/>
      </c>
      <c r="R123" s="16">
        <f>IF(OR($B123="",$H123="",OR($M123="Done",$M123="Not proceeding")),"",$H123-TODAY())</f>
        <v/>
      </c>
      <c r="S123" s="17">
        <f>IF($B123="","",TRIM(IF(OR($M123="Done",$M123="Not proceeding"),"",IF($G123="","No owner. ","")&amp;IF($H123="","No due date. ",IF($H123&lt;TODAY(),"Past due date. ",IF($H123-TODAY()&lt;=$C$5,"Due soon. ",""))))&amp;IF(AND($D123="Recommendation",$I123=""),"Recommendation not sent. ","")&amp;IF(AND($I123&lt;&gt;"",$J123=""),IF(TODAY()-$I123&gt;$C$4,"Response overdue. ",IF($I123+$C$4-TODAY()&lt;=$C$5,"Response due soon. ","Awaiting response. ")),"")&amp;IF(AND($M123="Done",$L123=""),"Add date closed. ","")))</f>
        <v/>
      </c>
      <c r="T123" s="16">
        <f>IF($B123="","",IF(OR($M123="Done",$M123="Not proceeding"),"Closed",IF(OR(ISNUMBER(SEARCH("Past due",$S123)),ISNUMBER(SEARCH("Response overdue",$S123))),"Overdue",IF(ISNUMBER(SEARCH("soon",$S123)),"Due soon",IF(OR($G123="",$H123=""),"Needs owner or date","On track")))))</f>
        <v/>
      </c>
    </row>
    <row r="124">
      <c r="A124" s="13">
        <f>IF($B124="","",ROW()-7)</f>
        <v/>
      </c>
      <c r="B124" s="14" t="n"/>
      <c r="C124" s="13" t="n"/>
      <c r="D124" s="13" t="n"/>
      <c r="E124" s="14" t="n"/>
      <c r="F124" s="15" t="n"/>
      <c r="G124" s="13" t="n"/>
      <c r="H124" s="15" t="n"/>
      <c r="I124" s="15" t="n"/>
      <c r="J124" s="15" t="n"/>
      <c r="K124" s="13" t="n"/>
      <c r="L124" s="15" t="n"/>
      <c r="M124" s="13" t="n"/>
      <c r="N124" s="14" t="n"/>
      <c r="O124" s="16">
        <f>IF(OR($B124="",$F124=""),"",IF($L124&lt;&gt;"",$L124-$F124,TODAY()-$F124))</f>
        <v/>
      </c>
      <c r="P124" s="16">
        <f>IF($I124="","",IF($J124&lt;&gt;"",$J124-$I124,TODAY()-$I124))</f>
        <v/>
      </c>
      <c r="Q124" s="16">
        <f>IF(OR($L124="",$H124=""),"",IF($L124&lt;=$H124,"Yes","No"))</f>
        <v/>
      </c>
      <c r="R124" s="16">
        <f>IF(OR($B124="",$H124="",OR($M124="Done",$M124="Not proceeding")),"",$H124-TODAY())</f>
        <v/>
      </c>
      <c r="S124" s="17">
        <f>IF($B124="","",TRIM(IF(OR($M124="Done",$M124="Not proceeding"),"",IF($G124="","No owner. ","")&amp;IF($H124="","No due date. ",IF($H124&lt;TODAY(),"Past due date. ",IF($H124-TODAY()&lt;=$C$5,"Due soon. ",""))))&amp;IF(AND($D124="Recommendation",$I124=""),"Recommendation not sent. ","")&amp;IF(AND($I124&lt;&gt;"",$J124=""),IF(TODAY()-$I124&gt;$C$4,"Response overdue. ",IF($I124+$C$4-TODAY()&lt;=$C$5,"Response due soon. ","Awaiting response. ")),"")&amp;IF(AND($M124="Done",$L124=""),"Add date closed. ","")))</f>
        <v/>
      </c>
      <c r="T124" s="16">
        <f>IF($B124="","",IF(OR($M124="Done",$M124="Not proceeding"),"Closed",IF(OR(ISNUMBER(SEARCH("Past due",$S124)),ISNUMBER(SEARCH("Response overdue",$S124))),"Overdue",IF(ISNUMBER(SEARCH("soon",$S124)),"Due soon",IF(OR($G124="",$H124=""),"Needs owner or date","On track")))))</f>
        <v/>
      </c>
    </row>
    <row r="125">
      <c r="A125" s="13">
        <f>IF($B125="","",ROW()-7)</f>
        <v/>
      </c>
      <c r="B125" s="14" t="n"/>
      <c r="C125" s="13" t="n"/>
      <c r="D125" s="13" t="n"/>
      <c r="E125" s="14" t="n"/>
      <c r="F125" s="15" t="n"/>
      <c r="G125" s="13" t="n"/>
      <c r="H125" s="15" t="n"/>
      <c r="I125" s="15" t="n"/>
      <c r="J125" s="15" t="n"/>
      <c r="K125" s="13" t="n"/>
      <c r="L125" s="15" t="n"/>
      <c r="M125" s="13" t="n"/>
      <c r="N125" s="14" t="n"/>
      <c r="O125" s="16">
        <f>IF(OR($B125="",$F125=""),"",IF($L125&lt;&gt;"",$L125-$F125,TODAY()-$F125))</f>
        <v/>
      </c>
      <c r="P125" s="16">
        <f>IF($I125="","",IF($J125&lt;&gt;"",$J125-$I125,TODAY()-$I125))</f>
        <v/>
      </c>
      <c r="Q125" s="16">
        <f>IF(OR($L125="",$H125=""),"",IF($L125&lt;=$H125,"Yes","No"))</f>
        <v/>
      </c>
      <c r="R125" s="16">
        <f>IF(OR($B125="",$H125="",OR($M125="Done",$M125="Not proceeding")),"",$H125-TODAY())</f>
        <v/>
      </c>
      <c r="S125" s="17">
        <f>IF($B125="","",TRIM(IF(OR($M125="Done",$M125="Not proceeding"),"",IF($G125="","No owner. ","")&amp;IF($H125="","No due date. ",IF($H125&lt;TODAY(),"Past due date. ",IF($H125-TODAY()&lt;=$C$5,"Due soon. ",""))))&amp;IF(AND($D125="Recommendation",$I125=""),"Recommendation not sent. ","")&amp;IF(AND($I125&lt;&gt;"",$J125=""),IF(TODAY()-$I125&gt;$C$4,"Response overdue. ",IF($I125+$C$4-TODAY()&lt;=$C$5,"Response due soon. ","Awaiting response. ")),"")&amp;IF(AND($M125="Done",$L125=""),"Add date closed. ","")))</f>
        <v/>
      </c>
      <c r="T125" s="16">
        <f>IF($B125="","",IF(OR($M125="Done",$M125="Not proceeding"),"Closed",IF(OR(ISNUMBER(SEARCH("Past due",$S125)),ISNUMBER(SEARCH("Response overdue",$S125))),"Overdue",IF(ISNUMBER(SEARCH("soon",$S125)),"Due soon",IF(OR($G125="",$H125=""),"Needs owner or date","On track")))))</f>
        <v/>
      </c>
    </row>
    <row r="126">
      <c r="A126" s="13">
        <f>IF($B126="","",ROW()-7)</f>
        <v/>
      </c>
      <c r="B126" s="14" t="n"/>
      <c r="C126" s="13" t="n"/>
      <c r="D126" s="13" t="n"/>
      <c r="E126" s="14" t="n"/>
      <c r="F126" s="15" t="n"/>
      <c r="G126" s="13" t="n"/>
      <c r="H126" s="15" t="n"/>
      <c r="I126" s="15" t="n"/>
      <c r="J126" s="15" t="n"/>
      <c r="K126" s="13" t="n"/>
      <c r="L126" s="15" t="n"/>
      <c r="M126" s="13" t="n"/>
      <c r="N126" s="14" t="n"/>
      <c r="O126" s="16">
        <f>IF(OR($B126="",$F126=""),"",IF($L126&lt;&gt;"",$L126-$F126,TODAY()-$F126))</f>
        <v/>
      </c>
      <c r="P126" s="16">
        <f>IF($I126="","",IF($J126&lt;&gt;"",$J126-$I126,TODAY()-$I126))</f>
        <v/>
      </c>
      <c r="Q126" s="16">
        <f>IF(OR($L126="",$H126=""),"",IF($L126&lt;=$H126,"Yes","No"))</f>
        <v/>
      </c>
      <c r="R126" s="16">
        <f>IF(OR($B126="",$H126="",OR($M126="Done",$M126="Not proceeding")),"",$H126-TODAY())</f>
        <v/>
      </c>
      <c r="S126" s="17">
        <f>IF($B126="","",TRIM(IF(OR($M126="Done",$M126="Not proceeding"),"",IF($G126="","No owner. ","")&amp;IF($H126="","No due date. ",IF($H126&lt;TODAY(),"Past due date. ",IF($H126-TODAY()&lt;=$C$5,"Due soon. ",""))))&amp;IF(AND($D126="Recommendation",$I126=""),"Recommendation not sent. ","")&amp;IF(AND($I126&lt;&gt;"",$J126=""),IF(TODAY()-$I126&gt;$C$4,"Response overdue. ",IF($I126+$C$4-TODAY()&lt;=$C$5,"Response due soon. ","Awaiting response. ")),"")&amp;IF(AND($M126="Done",$L126=""),"Add date closed. ","")))</f>
        <v/>
      </c>
      <c r="T126" s="16">
        <f>IF($B126="","",IF(OR($M126="Done",$M126="Not proceeding"),"Closed",IF(OR(ISNUMBER(SEARCH("Past due",$S126)),ISNUMBER(SEARCH("Response overdue",$S126))),"Overdue",IF(ISNUMBER(SEARCH("soon",$S126)),"Due soon",IF(OR($G126="",$H126=""),"Needs owner or date","On track")))))</f>
        <v/>
      </c>
    </row>
    <row r="127">
      <c r="A127" s="13">
        <f>IF($B127="","",ROW()-7)</f>
        <v/>
      </c>
      <c r="B127" s="14" t="n"/>
      <c r="C127" s="13" t="n"/>
      <c r="D127" s="13" t="n"/>
      <c r="E127" s="14" t="n"/>
      <c r="F127" s="15" t="n"/>
      <c r="G127" s="13" t="n"/>
      <c r="H127" s="15" t="n"/>
      <c r="I127" s="15" t="n"/>
      <c r="J127" s="15" t="n"/>
      <c r="K127" s="13" t="n"/>
      <c r="L127" s="15" t="n"/>
      <c r="M127" s="13" t="n"/>
      <c r="N127" s="14" t="n"/>
      <c r="O127" s="16">
        <f>IF(OR($B127="",$F127=""),"",IF($L127&lt;&gt;"",$L127-$F127,TODAY()-$F127))</f>
        <v/>
      </c>
      <c r="P127" s="16">
        <f>IF($I127="","",IF($J127&lt;&gt;"",$J127-$I127,TODAY()-$I127))</f>
        <v/>
      </c>
      <c r="Q127" s="16">
        <f>IF(OR($L127="",$H127=""),"",IF($L127&lt;=$H127,"Yes","No"))</f>
        <v/>
      </c>
      <c r="R127" s="16">
        <f>IF(OR($B127="",$H127="",OR($M127="Done",$M127="Not proceeding")),"",$H127-TODAY())</f>
        <v/>
      </c>
      <c r="S127" s="17">
        <f>IF($B127="","",TRIM(IF(OR($M127="Done",$M127="Not proceeding"),"",IF($G127="","No owner. ","")&amp;IF($H127="","No due date. ",IF($H127&lt;TODAY(),"Past due date. ",IF($H127-TODAY()&lt;=$C$5,"Due soon. ",""))))&amp;IF(AND($D127="Recommendation",$I127=""),"Recommendation not sent. ","")&amp;IF(AND($I127&lt;&gt;"",$J127=""),IF(TODAY()-$I127&gt;$C$4,"Response overdue. ",IF($I127+$C$4-TODAY()&lt;=$C$5,"Response due soon. ","Awaiting response. ")),"")&amp;IF(AND($M127="Done",$L127=""),"Add date closed. ","")))</f>
        <v/>
      </c>
      <c r="T127" s="16">
        <f>IF($B127="","",IF(OR($M127="Done",$M127="Not proceeding"),"Closed",IF(OR(ISNUMBER(SEARCH("Past due",$S127)),ISNUMBER(SEARCH("Response overdue",$S127))),"Overdue",IF(ISNUMBER(SEARCH("soon",$S127)),"Due soon",IF(OR($G127="",$H127=""),"Needs owner or date","On track")))))</f>
        <v/>
      </c>
    </row>
    <row r="128">
      <c r="A128" s="13">
        <f>IF($B128="","",ROW()-7)</f>
        <v/>
      </c>
      <c r="B128" s="14" t="n"/>
      <c r="C128" s="13" t="n"/>
      <c r="D128" s="13" t="n"/>
      <c r="E128" s="14" t="n"/>
      <c r="F128" s="15" t="n"/>
      <c r="G128" s="13" t="n"/>
      <c r="H128" s="15" t="n"/>
      <c r="I128" s="15" t="n"/>
      <c r="J128" s="15" t="n"/>
      <c r="K128" s="13" t="n"/>
      <c r="L128" s="15" t="n"/>
      <c r="M128" s="13" t="n"/>
      <c r="N128" s="14" t="n"/>
      <c r="O128" s="16">
        <f>IF(OR($B128="",$F128=""),"",IF($L128&lt;&gt;"",$L128-$F128,TODAY()-$F128))</f>
        <v/>
      </c>
      <c r="P128" s="16">
        <f>IF($I128="","",IF($J128&lt;&gt;"",$J128-$I128,TODAY()-$I128))</f>
        <v/>
      </c>
      <c r="Q128" s="16">
        <f>IF(OR($L128="",$H128=""),"",IF($L128&lt;=$H128,"Yes","No"))</f>
        <v/>
      </c>
      <c r="R128" s="16">
        <f>IF(OR($B128="",$H128="",OR($M128="Done",$M128="Not proceeding")),"",$H128-TODAY())</f>
        <v/>
      </c>
      <c r="S128" s="17">
        <f>IF($B128="","",TRIM(IF(OR($M128="Done",$M128="Not proceeding"),"",IF($G128="","No owner. ","")&amp;IF($H128="","No due date. ",IF($H128&lt;TODAY(),"Past due date. ",IF($H128-TODAY()&lt;=$C$5,"Due soon. ",""))))&amp;IF(AND($D128="Recommendation",$I128=""),"Recommendation not sent. ","")&amp;IF(AND($I128&lt;&gt;"",$J128=""),IF(TODAY()-$I128&gt;$C$4,"Response overdue. ",IF($I128+$C$4-TODAY()&lt;=$C$5,"Response due soon. ","Awaiting response. ")),"")&amp;IF(AND($M128="Done",$L128=""),"Add date closed. ","")))</f>
        <v/>
      </c>
      <c r="T128" s="16">
        <f>IF($B128="","",IF(OR($M128="Done",$M128="Not proceeding"),"Closed",IF(OR(ISNUMBER(SEARCH("Past due",$S128)),ISNUMBER(SEARCH("Response overdue",$S128))),"Overdue",IF(ISNUMBER(SEARCH("soon",$S128)),"Due soon",IF(OR($G128="",$H128=""),"Needs owner or date","On track")))))</f>
        <v/>
      </c>
    </row>
    <row r="129">
      <c r="A129" s="13">
        <f>IF($B129="","",ROW()-7)</f>
        <v/>
      </c>
      <c r="B129" s="14" t="n"/>
      <c r="C129" s="13" t="n"/>
      <c r="D129" s="13" t="n"/>
      <c r="E129" s="14" t="n"/>
      <c r="F129" s="15" t="n"/>
      <c r="G129" s="13" t="n"/>
      <c r="H129" s="15" t="n"/>
      <c r="I129" s="15" t="n"/>
      <c r="J129" s="15" t="n"/>
      <c r="K129" s="13" t="n"/>
      <c r="L129" s="15" t="n"/>
      <c r="M129" s="13" t="n"/>
      <c r="N129" s="14" t="n"/>
      <c r="O129" s="16">
        <f>IF(OR($B129="",$F129=""),"",IF($L129&lt;&gt;"",$L129-$F129,TODAY()-$F129))</f>
        <v/>
      </c>
      <c r="P129" s="16">
        <f>IF($I129="","",IF($J129&lt;&gt;"",$J129-$I129,TODAY()-$I129))</f>
        <v/>
      </c>
      <c r="Q129" s="16">
        <f>IF(OR($L129="",$H129=""),"",IF($L129&lt;=$H129,"Yes","No"))</f>
        <v/>
      </c>
      <c r="R129" s="16">
        <f>IF(OR($B129="",$H129="",OR($M129="Done",$M129="Not proceeding")),"",$H129-TODAY())</f>
        <v/>
      </c>
      <c r="S129" s="17">
        <f>IF($B129="","",TRIM(IF(OR($M129="Done",$M129="Not proceeding"),"",IF($G129="","No owner. ","")&amp;IF($H129="","No due date. ",IF($H129&lt;TODAY(),"Past due date. ",IF($H129-TODAY()&lt;=$C$5,"Due soon. ",""))))&amp;IF(AND($D129="Recommendation",$I129=""),"Recommendation not sent. ","")&amp;IF(AND($I129&lt;&gt;"",$J129=""),IF(TODAY()-$I129&gt;$C$4,"Response overdue. ",IF($I129+$C$4-TODAY()&lt;=$C$5,"Response due soon. ","Awaiting response. ")),"")&amp;IF(AND($M129="Done",$L129=""),"Add date closed. ","")))</f>
        <v/>
      </c>
      <c r="T129" s="16">
        <f>IF($B129="","",IF(OR($M129="Done",$M129="Not proceeding"),"Closed",IF(OR(ISNUMBER(SEARCH("Past due",$S129)),ISNUMBER(SEARCH("Response overdue",$S129))),"Overdue",IF(ISNUMBER(SEARCH("soon",$S129)),"Due soon",IF(OR($G129="",$H129=""),"Needs owner or date","On track")))))</f>
        <v/>
      </c>
    </row>
    <row r="130">
      <c r="A130" s="13">
        <f>IF($B130="","",ROW()-7)</f>
        <v/>
      </c>
      <c r="B130" s="14" t="n"/>
      <c r="C130" s="13" t="n"/>
      <c r="D130" s="13" t="n"/>
      <c r="E130" s="14" t="n"/>
      <c r="F130" s="15" t="n"/>
      <c r="G130" s="13" t="n"/>
      <c r="H130" s="15" t="n"/>
      <c r="I130" s="15" t="n"/>
      <c r="J130" s="15" t="n"/>
      <c r="K130" s="13" t="n"/>
      <c r="L130" s="15" t="n"/>
      <c r="M130" s="13" t="n"/>
      <c r="N130" s="14" t="n"/>
      <c r="O130" s="16">
        <f>IF(OR($B130="",$F130=""),"",IF($L130&lt;&gt;"",$L130-$F130,TODAY()-$F130))</f>
        <v/>
      </c>
      <c r="P130" s="16">
        <f>IF($I130="","",IF($J130&lt;&gt;"",$J130-$I130,TODAY()-$I130))</f>
        <v/>
      </c>
      <c r="Q130" s="16">
        <f>IF(OR($L130="",$H130=""),"",IF($L130&lt;=$H130,"Yes","No"))</f>
        <v/>
      </c>
      <c r="R130" s="16">
        <f>IF(OR($B130="",$H130="",OR($M130="Done",$M130="Not proceeding")),"",$H130-TODAY())</f>
        <v/>
      </c>
      <c r="S130" s="17">
        <f>IF($B130="","",TRIM(IF(OR($M130="Done",$M130="Not proceeding"),"",IF($G130="","No owner. ","")&amp;IF($H130="","No due date. ",IF($H130&lt;TODAY(),"Past due date. ",IF($H130-TODAY()&lt;=$C$5,"Due soon. ",""))))&amp;IF(AND($D130="Recommendation",$I130=""),"Recommendation not sent. ","")&amp;IF(AND($I130&lt;&gt;"",$J130=""),IF(TODAY()-$I130&gt;$C$4,"Response overdue. ",IF($I130+$C$4-TODAY()&lt;=$C$5,"Response due soon. ","Awaiting response. ")),"")&amp;IF(AND($M130="Done",$L130=""),"Add date closed. ","")))</f>
        <v/>
      </c>
      <c r="T130" s="16">
        <f>IF($B130="","",IF(OR($M130="Done",$M130="Not proceeding"),"Closed",IF(OR(ISNUMBER(SEARCH("Past due",$S130)),ISNUMBER(SEARCH("Response overdue",$S130))),"Overdue",IF(ISNUMBER(SEARCH("soon",$S130)),"Due soon",IF(OR($G130="",$H130=""),"Needs owner or date","On track")))))</f>
        <v/>
      </c>
    </row>
    <row r="131">
      <c r="A131" s="13">
        <f>IF($B131="","",ROW()-7)</f>
        <v/>
      </c>
      <c r="B131" s="14" t="n"/>
      <c r="C131" s="13" t="n"/>
      <c r="D131" s="13" t="n"/>
      <c r="E131" s="14" t="n"/>
      <c r="F131" s="15" t="n"/>
      <c r="G131" s="13" t="n"/>
      <c r="H131" s="15" t="n"/>
      <c r="I131" s="15" t="n"/>
      <c r="J131" s="15" t="n"/>
      <c r="K131" s="13" t="n"/>
      <c r="L131" s="15" t="n"/>
      <c r="M131" s="13" t="n"/>
      <c r="N131" s="14" t="n"/>
      <c r="O131" s="16">
        <f>IF(OR($B131="",$F131=""),"",IF($L131&lt;&gt;"",$L131-$F131,TODAY()-$F131))</f>
        <v/>
      </c>
      <c r="P131" s="16">
        <f>IF($I131="","",IF($J131&lt;&gt;"",$J131-$I131,TODAY()-$I131))</f>
        <v/>
      </c>
      <c r="Q131" s="16">
        <f>IF(OR($L131="",$H131=""),"",IF($L131&lt;=$H131,"Yes","No"))</f>
        <v/>
      </c>
      <c r="R131" s="16">
        <f>IF(OR($B131="",$H131="",OR($M131="Done",$M131="Not proceeding")),"",$H131-TODAY())</f>
        <v/>
      </c>
      <c r="S131" s="17">
        <f>IF($B131="","",TRIM(IF(OR($M131="Done",$M131="Not proceeding"),"",IF($G131="","No owner. ","")&amp;IF($H131="","No due date. ",IF($H131&lt;TODAY(),"Past due date. ",IF($H131-TODAY()&lt;=$C$5,"Due soon. ",""))))&amp;IF(AND($D131="Recommendation",$I131=""),"Recommendation not sent. ","")&amp;IF(AND($I131&lt;&gt;"",$J131=""),IF(TODAY()-$I131&gt;$C$4,"Response overdue. ",IF($I131+$C$4-TODAY()&lt;=$C$5,"Response due soon. ","Awaiting response. ")),"")&amp;IF(AND($M131="Done",$L131=""),"Add date closed. ","")))</f>
        <v/>
      </c>
      <c r="T131" s="16">
        <f>IF($B131="","",IF(OR($M131="Done",$M131="Not proceeding"),"Closed",IF(OR(ISNUMBER(SEARCH("Past due",$S131)),ISNUMBER(SEARCH("Response overdue",$S131))),"Overdue",IF(ISNUMBER(SEARCH("soon",$S131)),"Due soon",IF(OR($G131="",$H131=""),"Needs owner or date","On track")))))</f>
        <v/>
      </c>
    </row>
    <row r="132">
      <c r="A132" s="13">
        <f>IF($B132="","",ROW()-7)</f>
        <v/>
      </c>
      <c r="B132" s="14" t="n"/>
      <c r="C132" s="13" t="n"/>
      <c r="D132" s="13" t="n"/>
      <c r="E132" s="14" t="n"/>
      <c r="F132" s="15" t="n"/>
      <c r="G132" s="13" t="n"/>
      <c r="H132" s="15" t="n"/>
      <c r="I132" s="15" t="n"/>
      <c r="J132" s="15" t="n"/>
      <c r="K132" s="13" t="n"/>
      <c r="L132" s="15" t="n"/>
      <c r="M132" s="13" t="n"/>
      <c r="N132" s="14" t="n"/>
      <c r="O132" s="16">
        <f>IF(OR($B132="",$F132=""),"",IF($L132&lt;&gt;"",$L132-$F132,TODAY()-$F132))</f>
        <v/>
      </c>
      <c r="P132" s="16">
        <f>IF($I132="","",IF($J132&lt;&gt;"",$J132-$I132,TODAY()-$I132))</f>
        <v/>
      </c>
      <c r="Q132" s="16">
        <f>IF(OR($L132="",$H132=""),"",IF($L132&lt;=$H132,"Yes","No"))</f>
        <v/>
      </c>
      <c r="R132" s="16">
        <f>IF(OR($B132="",$H132="",OR($M132="Done",$M132="Not proceeding")),"",$H132-TODAY())</f>
        <v/>
      </c>
      <c r="S132" s="17">
        <f>IF($B132="","",TRIM(IF(OR($M132="Done",$M132="Not proceeding"),"",IF($G132="","No owner. ","")&amp;IF($H132="","No due date. ",IF($H132&lt;TODAY(),"Past due date. ",IF($H132-TODAY()&lt;=$C$5,"Due soon. ",""))))&amp;IF(AND($D132="Recommendation",$I132=""),"Recommendation not sent. ","")&amp;IF(AND($I132&lt;&gt;"",$J132=""),IF(TODAY()-$I132&gt;$C$4,"Response overdue. ",IF($I132+$C$4-TODAY()&lt;=$C$5,"Response due soon. ","Awaiting response. ")),"")&amp;IF(AND($M132="Done",$L132=""),"Add date closed. ","")))</f>
        <v/>
      </c>
      <c r="T132" s="16">
        <f>IF($B132="","",IF(OR($M132="Done",$M132="Not proceeding"),"Closed",IF(OR(ISNUMBER(SEARCH("Past due",$S132)),ISNUMBER(SEARCH("Response overdue",$S132))),"Overdue",IF(ISNUMBER(SEARCH("soon",$S132)),"Due soon",IF(OR($G132="",$H132=""),"Needs owner or date","On track")))))</f>
        <v/>
      </c>
    </row>
    <row r="133">
      <c r="A133" s="13">
        <f>IF($B133="","",ROW()-7)</f>
        <v/>
      </c>
      <c r="B133" s="14" t="n"/>
      <c r="C133" s="13" t="n"/>
      <c r="D133" s="13" t="n"/>
      <c r="E133" s="14" t="n"/>
      <c r="F133" s="15" t="n"/>
      <c r="G133" s="13" t="n"/>
      <c r="H133" s="15" t="n"/>
      <c r="I133" s="15" t="n"/>
      <c r="J133" s="15" t="n"/>
      <c r="K133" s="13" t="n"/>
      <c r="L133" s="15" t="n"/>
      <c r="M133" s="13" t="n"/>
      <c r="N133" s="14" t="n"/>
      <c r="O133" s="16">
        <f>IF(OR($B133="",$F133=""),"",IF($L133&lt;&gt;"",$L133-$F133,TODAY()-$F133))</f>
        <v/>
      </c>
      <c r="P133" s="16">
        <f>IF($I133="","",IF($J133&lt;&gt;"",$J133-$I133,TODAY()-$I133))</f>
        <v/>
      </c>
      <c r="Q133" s="16">
        <f>IF(OR($L133="",$H133=""),"",IF($L133&lt;=$H133,"Yes","No"))</f>
        <v/>
      </c>
      <c r="R133" s="16">
        <f>IF(OR($B133="",$H133="",OR($M133="Done",$M133="Not proceeding")),"",$H133-TODAY())</f>
        <v/>
      </c>
      <c r="S133" s="17">
        <f>IF($B133="","",TRIM(IF(OR($M133="Done",$M133="Not proceeding"),"",IF($G133="","No owner. ","")&amp;IF($H133="","No due date. ",IF($H133&lt;TODAY(),"Past due date. ",IF($H133-TODAY()&lt;=$C$5,"Due soon. ",""))))&amp;IF(AND($D133="Recommendation",$I133=""),"Recommendation not sent. ","")&amp;IF(AND($I133&lt;&gt;"",$J133=""),IF(TODAY()-$I133&gt;$C$4,"Response overdue. ",IF($I133+$C$4-TODAY()&lt;=$C$5,"Response due soon. ","Awaiting response. ")),"")&amp;IF(AND($M133="Done",$L133=""),"Add date closed. ","")))</f>
        <v/>
      </c>
      <c r="T133" s="16">
        <f>IF($B133="","",IF(OR($M133="Done",$M133="Not proceeding"),"Closed",IF(OR(ISNUMBER(SEARCH("Past due",$S133)),ISNUMBER(SEARCH("Response overdue",$S133))),"Overdue",IF(ISNUMBER(SEARCH("soon",$S133)),"Due soon",IF(OR($G133="",$H133=""),"Needs owner or date","On track")))))</f>
        <v/>
      </c>
    </row>
    <row r="134">
      <c r="A134" s="13">
        <f>IF($B134="","",ROW()-7)</f>
        <v/>
      </c>
      <c r="B134" s="14" t="n"/>
      <c r="C134" s="13" t="n"/>
      <c r="D134" s="13" t="n"/>
      <c r="E134" s="14" t="n"/>
      <c r="F134" s="15" t="n"/>
      <c r="G134" s="13" t="n"/>
      <c r="H134" s="15" t="n"/>
      <c r="I134" s="15" t="n"/>
      <c r="J134" s="15" t="n"/>
      <c r="K134" s="13" t="n"/>
      <c r="L134" s="15" t="n"/>
      <c r="M134" s="13" t="n"/>
      <c r="N134" s="14" t="n"/>
      <c r="O134" s="16">
        <f>IF(OR($B134="",$F134=""),"",IF($L134&lt;&gt;"",$L134-$F134,TODAY()-$F134))</f>
        <v/>
      </c>
      <c r="P134" s="16">
        <f>IF($I134="","",IF($J134&lt;&gt;"",$J134-$I134,TODAY()-$I134))</f>
        <v/>
      </c>
      <c r="Q134" s="16">
        <f>IF(OR($L134="",$H134=""),"",IF($L134&lt;=$H134,"Yes","No"))</f>
        <v/>
      </c>
      <c r="R134" s="16">
        <f>IF(OR($B134="",$H134="",OR($M134="Done",$M134="Not proceeding")),"",$H134-TODAY())</f>
        <v/>
      </c>
      <c r="S134" s="17">
        <f>IF($B134="","",TRIM(IF(OR($M134="Done",$M134="Not proceeding"),"",IF($G134="","No owner. ","")&amp;IF($H134="","No due date. ",IF($H134&lt;TODAY(),"Past due date. ",IF($H134-TODAY()&lt;=$C$5,"Due soon. ",""))))&amp;IF(AND($D134="Recommendation",$I134=""),"Recommendation not sent. ","")&amp;IF(AND($I134&lt;&gt;"",$J134=""),IF(TODAY()-$I134&gt;$C$4,"Response overdue. ",IF($I134+$C$4-TODAY()&lt;=$C$5,"Response due soon. ","Awaiting response. ")),"")&amp;IF(AND($M134="Done",$L134=""),"Add date closed. ","")))</f>
        <v/>
      </c>
      <c r="T134" s="16">
        <f>IF($B134="","",IF(OR($M134="Done",$M134="Not proceeding"),"Closed",IF(OR(ISNUMBER(SEARCH("Past due",$S134)),ISNUMBER(SEARCH("Response overdue",$S134))),"Overdue",IF(ISNUMBER(SEARCH("soon",$S134)),"Due soon",IF(OR($G134="",$H134=""),"Needs owner or date","On track")))))</f>
        <v/>
      </c>
    </row>
    <row r="135">
      <c r="A135" s="13">
        <f>IF($B135="","",ROW()-7)</f>
        <v/>
      </c>
      <c r="B135" s="14" t="n"/>
      <c r="C135" s="13" t="n"/>
      <c r="D135" s="13" t="n"/>
      <c r="E135" s="14" t="n"/>
      <c r="F135" s="15" t="n"/>
      <c r="G135" s="13" t="n"/>
      <c r="H135" s="15" t="n"/>
      <c r="I135" s="15" t="n"/>
      <c r="J135" s="15" t="n"/>
      <c r="K135" s="13" t="n"/>
      <c r="L135" s="15" t="n"/>
      <c r="M135" s="13" t="n"/>
      <c r="N135" s="14" t="n"/>
      <c r="O135" s="16">
        <f>IF(OR($B135="",$F135=""),"",IF($L135&lt;&gt;"",$L135-$F135,TODAY()-$F135))</f>
        <v/>
      </c>
      <c r="P135" s="16">
        <f>IF($I135="","",IF($J135&lt;&gt;"",$J135-$I135,TODAY()-$I135))</f>
        <v/>
      </c>
      <c r="Q135" s="16">
        <f>IF(OR($L135="",$H135=""),"",IF($L135&lt;=$H135,"Yes","No"))</f>
        <v/>
      </c>
      <c r="R135" s="16">
        <f>IF(OR($B135="",$H135="",OR($M135="Done",$M135="Not proceeding")),"",$H135-TODAY())</f>
        <v/>
      </c>
      <c r="S135" s="17">
        <f>IF($B135="","",TRIM(IF(OR($M135="Done",$M135="Not proceeding"),"",IF($G135="","No owner. ","")&amp;IF($H135="","No due date. ",IF($H135&lt;TODAY(),"Past due date. ",IF($H135-TODAY()&lt;=$C$5,"Due soon. ",""))))&amp;IF(AND($D135="Recommendation",$I135=""),"Recommendation not sent. ","")&amp;IF(AND($I135&lt;&gt;"",$J135=""),IF(TODAY()-$I135&gt;$C$4,"Response overdue. ",IF($I135+$C$4-TODAY()&lt;=$C$5,"Response due soon. ","Awaiting response. ")),"")&amp;IF(AND($M135="Done",$L135=""),"Add date closed. ","")))</f>
        <v/>
      </c>
      <c r="T135" s="16">
        <f>IF($B135="","",IF(OR($M135="Done",$M135="Not proceeding"),"Closed",IF(OR(ISNUMBER(SEARCH("Past due",$S135)),ISNUMBER(SEARCH("Response overdue",$S135))),"Overdue",IF(ISNUMBER(SEARCH("soon",$S135)),"Due soon",IF(OR($G135="",$H135=""),"Needs owner or date","On track")))))</f>
        <v/>
      </c>
    </row>
    <row r="136">
      <c r="A136" s="13">
        <f>IF($B136="","",ROW()-7)</f>
        <v/>
      </c>
      <c r="B136" s="14" t="n"/>
      <c r="C136" s="13" t="n"/>
      <c r="D136" s="13" t="n"/>
      <c r="E136" s="14" t="n"/>
      <c r="F136" s="15" t="n"/>
      <c r="G136" s="13" t="n"/>
      <c r="H136" s="15" t="n"/>
      <c r="I136" s="15" t="n"/>
      <c r="J136" s="15" t="n"/>
      <c r="K136" s="13" t="n"/>
      <c r="L136" s="15" t="n"/>
      <c r="M136" s="13" t="n"/>
      <c r="N136" s="14" t="n"/>
      <c r="O136" s="16">
        <f>IF(OR($B136="",$F136=""),"",IF($L136&lt;&gt;"",$L136-$F136,TODAY()-$F136))</f>
        <v/>
      </c>
      <c r="P136" s="16">
        <f>IF($I136="","",IF($J136&lt;&gt;"",$J136-$I136,TODAY()-$I136))</f>
        <v/>
      </c>
      <c r="Q136" s="16">
        <f>IF(OR($L136="",$H136=""),"",IF($L136&lt;=$H136,"Yes","No"))</f>
        <v/>
      </c>
      <c r="R136" s="16">
        <f>IF(OR($B136="",$H136="",OR($M136="Done",$M136="Not proceeding")),"",$H136-TODAY())</f>
        <v/>
      </c>
      <c r="S136" s="17">
        <f>IF($B136="","",TRIM(IF(OR($M136="Done",$M136="Not proceeding"),"",IF($G136="","No owner. ","")&amp;IF($H136="","No due date. ",IF($H136&lt;TODAY(),"Past due date. ",IF($H136-TODAY()&lt;=$C$5,"Due soon. ",""))))&amp;IF(AND($D136="Recommendation",$I136=""),"Recommendation not sent. ","")&amp;IF(AND($I136&lt;&gt;"",$J136=""),IF(TODAY()-$I136&gt;$C$4,"Response overdue. ",IF($I136+$C$4-TODAY()&lt;=$C$5,"Response due soon. ","Awaiting response. ")),"")&amp;IF(AND($M136="Done",$L136=""),"Add date closed. ","")))</f>
        <v/>
      </c>
      <c r="T136" s="16">
        <f>IF($B136="","",IF(OR($M136="Done",$M136="Not proceeding"),"Closed",IF(OR(ISNUMBER(SEARCH("Past due",$S136)),ISNUMBER(SEARCH("Response overdue",$S136))),"Overdue",IF(ISNUMBER(SEARCH("soon",$S136)),"Due soon",IF(OR($G136="",$H136=""),"Needs owner or date","On track")))))</f>
        <v/>
      </c>
    </row>
    <row r="137">
      <c r="A137" s="13">
        <f>IF($B137="","",ROW()-7)</f>
        <v/>
      </c>
      <c r="B137" s="14" t="n"/>
      <c r="C137" s="13" t="n"/>
      <c r="D137" s="13" t="n"/>
      <c r="E137" s="14" t="n"/>
      <c r="F137" s="15" t="n"/>
      <c r="G137" s="13" t="n"/>
      <c r="H137" s="15" t="n"/>
      <c r="I137" s="15" t="n"/>
      <c r="J137" s="15" t="n"/>
      <c r="K137" s="13" t="n"/>
      <c r="L137" s="15" t="n"/>
      <c r="M137" s="13" t="n"/>
      <c r="N137" s="14" t="n"/>
      <c r="O137" s="16">
        <f>IF(OR($B137="",$F137=""),"",IF($L137&lt;&gt;"",$L137-$F137,TODAY()-$F137))</f>
        <v/>
      </c>
      <c r="P137" s="16">
        <f>IF($I137="","",IF($J137&lt;&gt;"",$J137-$I137,TODAY()-$I137))</f>
        <v/>
      </c>
      <c r="Q137" s="16">
        <f>IF(OR($L137="",$H137=""),"",IF($L137&lt;=$H137,"Yes","No"))</f>
        <v/>
      </c>
      <c r="R137" s="16">
        <f>IF(OR($B137="",$H137="",OR($M137="Done",$M137="Not proceeding")),"",$H137-TODAY())</f>
        <v/>
      </c>
      <c r="S137" s="17">
        <f>IF($B137="","",TRIM(IF(OR($M137="Done",$M137="Not proceeding"),"",IF($G137="","No owner. ","")&amp;IF($H137="","No due date. ",IF($H137&lt;TODAY(),"Past due date. ",IF($H137-TODAY()&lt;=$C$5,"Due soon. ",""))))&amp;IF(AND($D137="Recommendation",$I137=""),"Recommendation not sent. ","")&amp;IF(AND($I137&lt;&gt;"",$J137=""),IF(TODAY()-$I137&gt;$C$4,"Response overdue. ",IF($I137+$C$4-TODAY()&lt;=$C$5,"Response due soon. ","Awaiting response. ")),"")&amp;IF(AND($M137="Done",$L137=""),"Add date closed. ","")))</f>
        <v/>
      </c>
      <c r="T137" s="16">
        <f>IF($B137="","",IF(OR($M137="Done",$M137="Not proceeding"),"Closed",IF(OR(ISNUMBER(SEARCH("Past due",$S137)),ISNUMBER(SEARCH("Response overdue",$S137))),"Overdue",IF(ISNUMBER(SEARCH("soon",$S137)),"Due soon",IF(OR($G137="",$H137=""),"Needs owner or date","On track")))))</f>
        <v/>
      </c>
    </row>
    <row r="138">
      <c r="A138" s="13">
        <f>IF($B138="","",ROW()-7)</f>
        <v/>
      </c>
      <c r="B138" s="14" t="n"/>
      <c r="C138" s="13" t="n"/>
      <c r="D138" s="13" t="n"/>
      <c r="E138" s="14" t="n"/>
      <c r="F138" s="15" t="n"/>
      <c r="G138" s="13" t="n"/>
      <c r="H138" s="15" t="n"/>
      <c r="I138" s="15" t="n"/>
      <c r="J138" s="15" t="n"/>
      <c r="K138" s="13" t="n"/>
      <c r="L138" s="15" t="n"/>
      <c r="M138" s="13" t="n"/>
      <c r="N138" s="14" t="n"/>
      <c r="O138" s="16">
        <f>IF(OR($B138="",$F138=""),"",IF($L138&lt;&gt;"",$L138-$F138,TODAY()-$F138))</f>
        <v/>
      </c>
      <c r="P138" s="16">
        <f>IF($I138="","",IF($J138&lt;&gt;"",$J138-$I138,TODAY()-$I138))</f>
        <v/>
      </c>
      <c r="Q138" s="16">
        <f>IF(OR($L138="",$H138=""),"",IF($L138&lt;=$H138,"Yes","No"))</f>
        <v/>
      </c>
      <c r="R138" s="16">
        <f>IF(OR($B138="",$H138="",OR($M138="Done",$M138="Not proceeding")),"",$H138-TODAY())</f>
        <v/>
      </c>
      <c r="S138" s="17">
        <f>IF($B138="","",TRIM(IF(OR($M138="Done",$M138="Not proceeding"),"",IF($G138="","No owner. ","")&amp;IF($H138="","No due date. ",IF($H138&lt;TODAY(),"Past due date. ",IF($H138-TODAY()&lt;=$C$5,"Due soon. ",""))))&amp;IF(AND($D138="Recommendation",$I138=""),"Recommendation not sent. ","")&amp;IF(AND($I138&lt;&gt;"",$J138=""),IF(TODAY()-$I138&gt;$C$4,"Response overdue. ",IF($I138+$C$4-TODAY()&lt;=$C$5,"Response due soon. ","Awaiting response. ")),"")&amp;IF(AND($M138="Done",$L138=""),"Add date closed. ","")))</f>
        <v/>
      </c>
      <c r="T138" s="16">
        <f>IF($B138="","",IF(OR($M138="Done",$M138="Not proceeding"),"Closed",IF(OR(ISNUMBER(SEARCH("Past due",$S138)),ISNUMBER(SEARCH("Response overdue",$S138))),"Overdue",IF(ISNUMBER(SEARCH("soon",$S138)),"Due soon",IF(OR($G138="",$H138=""),"Needs owner or date","On track")))))</f>
        <v/>
      </c>
    </row>
    <row r="139">
      <c r="A139" s="13">
        <f>IF($B139="","",ROW()-7)</f>
        <v/>
      </c>
      <c r="B139" s="14" t="n"/>
      <c r="C139" s="13" t="n"/>
      <c r="D139" s="13" t="n"/>
      <c r="E139" s="14" t="n"/>
      <c r="F139" s="15" t="n"/>
      <c r="G139" s="13" t="n"/>
      <c r="H139" s="15" t="n"/>
      <c r="I139" s="15" t="n"/>
      <c r="J139" s="15" t="n"/>
      <c r="K139" s="13" t="n"/>
      <c r="L139" s="15" t="n"/>
      <c r="M139" s="13" t="n"/>
      <c r="N139" s="14" t="n"/>
      <c r="O139" s="16">
        <f>IF(OR($B139="",$F139=""),"",IF($L139&lt;&gt;"",$L139-$F139,TODAY()-$F139))</f>
        <v/>
      </c>
      <c r="P139" s="16">
        <f>IF($I139="","",IF($J139&lt;&gt;"",$J139-$I139,TODAY()-$I139))</f>
        <v/>
      </c>
      <c r="Q139" s="16">
        <f>IF(OR($L139="",$H139=""),"",IF($L139&lt;=$H139,"Yes","No"))</f>
        <v/>
      </c>
      <c r="R139" s="16">
        <f>IF(OR($B139="",$H139="",OR($M139="Done",$M139="Not proceeding")),"",$H139-TODAY())</f>
        <v/>
      </c>
      <c r="S139" s="17">
        <f>IF($B139="","",TRIM(IF(OR($M139="Done",$M139="Not proceeding"),"",IF($G139="","No owner. ","")&amp;IF($H139="","No due date. ",IF($H139&lt;TODAY(),"Past due date. ",IF($H139-TODAY()&lt;=$C$5,"Due soon. ",""))))&amp;IF(AND($D139="Recommendation",$I139=""),"Recommendation not sent. ","")&amp;IF(AND($I139&lt;&gt;"",$J139=""),IF(TODAY()-$I139&gt;$C$4,"Response overdue. ",IF($I139+$C$4-TODAY()&lt;=$C$5,"Response due soon. ","Awaiting response. ")),"")&amp;IF(AND($M139="Done",$L139=""),"Add date closed. ","")))</f>
        <v/>
      </c>
      <c r="T139" s="16">
        <f>IF($B139="","",IF(OR($M139="Done",$M139="Not proceeding"),"Closed",IF(OR(ISNUMBER(SEARCH("Past due",$S139)),ISNUMBER(SEARCH("Response overdue",$S139))),"Overdue",IF(ISNUMBER(SEARCH("soon",$S139)),"Due soon",IF(OR($G139="",$H139=""),"Needs owner or date","On track")))))</f>
        <v/>
      </c>
    </row>
    <row r="140">
      <c r="A140" s="13">
        <f>IF($B140="","",ROW()-7)</f>
        <v/>
      </c>
      <c r="B140" s="14" t="n"/>
      <c r="C140" s="13" t="n"/>
      <c r="D140" s="13" t="n"/>
      <c r="E140" s="14" t="n"/>
      <c r="F140" s="15" t="n"/>
      <c r="G140" s="13" t="n"/>
      <c r="H140" s="15" t="n"/>
      <c r="I140" s="15" t="n"/>
      <c r="J140" s="15" t="n"/>
      <c r="K140" s="13" t="n"/>
      <c r="L140" s="15" t="n"/>
      <c r="M140" s="13" t="n"/>
      <c r="N140" s="14" t="n"/>
      <c r="O140" s="16">
        <f>IF(OR($B140="",$F140=""),"",IF($L140&lt;&gt;"",$L140-$F140,TODAY()-$F140))</f>
        <v/>
      </c>
      <c r="P140" s="16">
        <f>IF($I140="","",IF($J140&lt;&gt;"",$J140-$I140,TODAY()-$I140))</f>
        <v/>
      </c>
      <c r="Q140" s="16">
        <f>IF(OR($L140="",$H140=""),"",IF($L140&lt;=$H140,"Yes","No"))</f>
        <v/>
      </c>
      <c r="R140" s="16">
        <f>IF(OR($B140="",$H140="",OR($M140="Done",$M140="Not proceeding")),"",$H140-TODAY())</f>
        <v/>
      </c>
      <c r="S140" s="17">
        <f>IF($B140="","",TRIM(IF(OR($M140="Done",$M140="Not proceeding"),"",IF($G140="","No owner. ","")&amp;IF($H140="","No due date. ",IF($H140&lt;TODAY(),"Past due date. ",IF($H140-TODAY()&lt;=$C$5,"Due soon. ",""))))&amp;IF(AND($D140="Recommendation",$I140=""),"Recommendation not sent. ","")&amp;IF(AND($I140&lt;&gt;"",$J140=""),IF(TODAY()-$I140&gt;$C$4,"Response overdue. ",IF($I140+$C$4-TODAY()&lt;=$C$5,"Response due soon. ","Awaiting response. ")),"")&amp;IF(AND($M140="Done",$L140=""),"Add date closed. ","")))</f>
        <v/>
      </c>
      <c r="T140" s="16">
        <f>IF($B140="","",IF(OR($M140="Done",$M140="Not proceeding"),"Closed",IF(OR(ISNUMBER(SEARCH("Past due",$S140)),ISNUMBER(SEARCH("Response overdue",$S140))),"Overdue",IF(ISNUMBER(SEARCH("soon",$S140)),"Due soon",IF(OR($G140="",$H140=""),"Needs owner or date","On track")))))</f>
        <v/>
      </c>
    </row>
    <row r="141">
      <c r="A141" s="13">
        <f>IF($B141="","",ROW()-7)</f>
        <v/>
      </c>
      <c r="B141" s="14" t="n"/>
      <c r="C141" s="13" t="n"/>
      <c r="D141" s="13" t="n"/>
      <c r="E141" s="14" t="n"/>
      <c r="F141" s="15" t="n"/>
      <c r="G141" s="13" t="n"/>
      <c r="H141" s="15" t="n"/>
      <c r="I141" s="15" t="n"/>
      <c r="J141" s="15" t="n"/>
      <c r="K141" s="13" t="n"/>
      <c r="L141" s="15" t="n"/>
      <c r="M141" s="13" t="n"/>
      <c r="N141" s="14" t="n"/>
      <c r="O141" s="16">
        <f>IF(OR($B141="",$F141=""),"",IF($L141&lt;&gt;"",$L141-$F141,TODAY()-$F141))</f>
        <v/>
      </c>
      <c r="P141" s="16">
        <f>IF($I141="","",IF($J141&lt;&gt;"",$J141-$I141,TODAY()-$I141))</f>
        <v/>
      </c>
      <c r="Q141" s="16">
        <f>IF(OR($L141="",$H141=""),"",IF($L141&lt;=$H141,"Yes","No"))</f>
        <v/>
      </c>
      <c r="R141" s="16">
        <f>IF(OR($B141="",$H141="",OR($M141="Done",$M141="Not proceeding")),"",$H141-TODAY())</f>
        <v/>
      </c>
      <c r="S141" s="17">
        <f>IF($B141="","",TRIM(IF(OR($M141="Done",$M141="Not proceeding"),"",IF($G141="","No owner. ","")&amp;IF($H141="","No due date. ",IF($H141&lt;TODAY(),"Past due date. ",IF($H141-TODAY()&lt;=$C$5,"Due soon. ",""))))&amp;IF(AND($D141="Recommendation",$I141=""),"Recommendation not sent. ","")&amp;IF(AND($I141&lt;&gt;"",$J141=""),IF(TODAY()-$I141&gt;$C$4,"Response overdue. ",IF($I141+$C$4-TODAY()&lt;=$C$5,"Response due soon. ","Awaiting response. ")),"")&amp;IF(AND($M141="Done",$L141=""),"Add date closed. ","")))</f>
        <v/>
      </c>
      <c r="T141" s="16">
        <f>IF($B141="","",IF(OR($M141="Done",$M141="Not proceeding"),"Closed",IF(OR(ISNUMBER(SEARCH("Past due",$S141)),ISNUMBER(SEARCH("Response overdue",$S141))),"Overdue",IF(ISNUMBER(SEARCH("soon",$S141)),"Due soon",IF(OR($G141="",$H141=""),"Needs owner or date","On track")))))</f>
        <v/>
      </c>
    </row>
    <row r="142">
      <c r="A142" s="13">
        <f>IF($B142="","",ROW()-7)</f>
        <v/>
      </c>
      <c r="B142" s="14" t="n"/>
      <c r="C142" s="13" t="n"/>
      <c r="D142" s="13" t="n"/>
      <c r="E142" s="14" t="n"/>
      <c r="F142" s="15" t="n"/>
      <c r="G142" s="13" t="n"/>
      <c r="H142" s="15" t="n"/>
      <c r="I142" s="15" t="n"/>
      <c r="J142" s="15" t="n"/>
      <c r="K142" s="13" t="n"/>
      <c r="L142" s="15" t="n"/>
      <c r="M142" s="13" t="n"/>
      <c r="N142" s="14" t="n"/>
      <c r="O142" s="16">
        <f>IF(OR($B142="",$F142=""),"",IF($L142&lt;&gt;"",$L142-$F142,TODAY()-$F142))</f>
        <v/>
      </c>
      <c r="P142" s="16">
        <f>IF($I142="","",IF($J142&lt;&gt;"",$J142-$I142,TODAY()-$I142))</f>
        <v/>
      </c>
      <c r="Q142" s="16">
        <f>IF(OR($L142="",$H142=""),"",IF($L142&lt;=$H142,"Yes","No"))</f>
        <v/>
      </c>
      <c r="R142" s="16">
        <f>IF(OR($B142="",$H142="",OR($M142="Done",$M142="Not proceeding")),"",$H142-TODAY())</f>
        <v/>
      </c>
      <c r="S142" s="17">
        <f>IF($B142="","",TRIM(IF(OR($M142="Done",$M142="Not proceeding"),"",IF($G142="","No owner. ","")&amp;IF($H142="","No due date. ",IF($H142&lt;TODAY(),"Past due date. ",IF($H142-TODAY()&lt;=$C$5,"Due soon. ",""))))&amp;IF(AND($D142="Recommendation",$I142=""),"Recommendation not sent. ","")&amp;IF(AND($I142&lt;&gt;"",$J142=""),IF(TODAY()-$I142&gt;$C$4,"Response overdue. ",IF($I142+$C$4-TODAY()&lt;=$C$5,"Response due soon. ","Awaiting response. ")),"")&amp;IF(AND($M142="Done",$L142=""),"Add date closed. ","")))</f>
        <v/>
      </c>
      <c r="T142" s="16">
        <f>IF($B142="","",IF(OR($M142="Done",$M142="Not proceeding"),"Closed",IF(OR(ISNUMBER(SEARCH("Past due",$S142)),ISNUMBER(SEARCH("Response overdue",$S142))),"Overdue",IF(ISNUMBER(SEARCH("soon",$S142)),"Due soon",IF(OR($G142="",$H142=""),"Needs owner or date","On track")))))</f>
        <v/>
      </c>
    </row>
    <row r="143">
      <c r="A143" s="13">
        <f>IF($B143="","",ROW()-7)</f>
        <v/>
      </c>
      <c r="B143" s="14" t="n"/>
      <c r="C143" s="13" t="n"/>
      <c r="D143" s="13" t="n"/>
      <c r="E143" s="14" t="n"/>
      <c r="F143" s="15" t="n"/>
      <c r="G143" s="13" t="n"/>
      <c r="H143" s="15" t="n"/>
      <c r="I143" s="15" t="n"/>
      <c r="J143" s="15" t="n"/>
      <c r="K143" s="13" t="n"/>
      <c r="L143" s="15" t="n"/>
      <c r="M143" s="13" t="n"/>
      <c r="N143" s="14" t="n"/>
      <c r="O143" s="16">
        <f>IF(OR($B143="",$F143=""),"",IF($L143&lt;&gt;"",$L143-$F143,TODAY()-$F143))</f>
        <v/>
      </c>
      <c r="P143" s="16">
        <f>IF($I143="","",IF($J143&lt;&gt;"",$J143-$I143,TODAY()-$I143))</f>
        <v/>
      </c>
      <c r="Q143" s="16">
        <f>IF(OR($L143="",$H143=""),"",IF($L143&lt;=$H143,"Yes","No"))</f>
        <v/>
      </c>
      <c r="R143" s="16">
        <f>IF(OR($B143="",$H143="",OR($M143="Done",$M143="Not proceeding")),"",$H143-TODAY())</f>
        <v/>
      </c>
      <c r="S143" s="17">
        <f>IF($B143="","",TRIM(IF(OR($M143="Done",$M143="Not proceeding"),"",IF($G143="","No owner. ","")&amp;IF($H143="","No due date. ",IF($H143&lt;TODAY(),"Past due date. ",IF($H143-TODAY()&lt;=$C$5,"Due soon. ",""))))&amp;IF(AND($D143="Recommendation",$I143=""),"Recommendation not sent. ","")&amp;IF(AND($I143&lt;&gt;"",$J143=""),IF(TODAY()-$I143&gt;$C$4,"Response overdue. ",IF($I143+$C$4-TODAY()&lt;=$C$5,"Response due soon. ","Awaiting response. ")),"")&amp;IF(AND($M143="Done",$L143=""),"Add date closed. ","")))</f>
        <v/>
      </c>
      <c r="T143" s="16">
        <f>IF($B143="","",IF(OR($M143="Done",$M143="Not proceeding"),"Closed",IF(OR(ISNUMBER(SEARCH("Past due",$S143)),ISNUMBER(SEARCH("Response overdue",$S143))),"Overdue",IF(ISNUMBER(SEARCH("soon",$S143)),"Due soon",IF(OR($G143="",$H143=""),"Needs owner or date","On track")))))</f>
        <v/>
      </c>
    </row>
    <row r="144">
      <c r="A144" s="13">
        <f>IF($B144="","",ROW()-7)</f>
        <v/>
      </c>
      <c r="B144" s="14" t="n"/>
      <c r="C144" s="13" t="n"/>
      <c r="D144" s="13" t="n"/>
      <c r="E144" s="14" t="n"/>
      <c r="F144" s="15" t="n"/>
      <c r="G144" s="13" t="n"/>
      <c r="H144" s="15" t="n"/>
      <c r="I144" s="15" t="n"/>
      <c r="J144" s="15" t="n"/>
      <c r="K144" s="13" t="n"/>
      <c r="L144" s="15" t="n"/>
      <c r="M144" s="13" t="n"/>
      <c r="N144" s="14" t="n"/>
      <c r="O144" s="16">
        <f>IF(OR($B144="",$F144=""),"",IF($L144&lt;&gt;"",$L144-$F144,TODAY()-$F144))</f>
        <v/>
      </c>
      <c r="P144" s="16">
        <f>IF($I144="","",IF($J144&lt;&gt;"",$J144-$I144,TODAY()-$I144))</f>
        <v/>
      </c>
      <c r="Q144" s="16">
        <f>IF(OR($L144="",$H144=""),"",IF($L144&lt;=$H144,"Yes","No"))</f>
        <v/>
      </c>
      <c r="R144" s="16">
        <f>IF(OR($B144="",$H144="",OR($M144="Done",$M144="Not proceeding")),"",$H144-TODAY())</f>
        <v/>
      </c>
      <c r="S144" s="17">
        <f>IF($B144="","",TRIM(IF(OR($M144="Done",$M144="Not proceeding"),"",IF($G144="","No owner. ","")&amp;IF($H144="","No due date. ",IF($H144&lt;TODAY(),"Past due date. ",IF($H144-TODAY()&lt;=$C$5,"Due soon. ",""))))&amp;IF(AND($D144="Recommendation",$I144=""),"Recommendation not sent. ","")&amp;IF(AND($I144&lt;&gt;"",$J144=""),IF(TODAY()-$I144&gt;$C$4,"Response overdue. ",IF($I144+$C$4-TODAY()&lt;=$C$5,"Response due soon. ","Awaiting response. ")),"")&amp;IF(AND($M144="Done",$L144=""),"Add date closed. ","")))</f>
        <v/>
      </c>
      <c r="T144" s="16">
        <f>IF($B144="","",IF(OR($M144="Done",$M144="Not proceeding"),"Closed",IF(OR(ISNUMBER(SEARCH("Past due",$S144)),ISNUMBER(SEARCH("Response overdue",$S144))),"Overdue",IF(ISNUMBER(SEARCH("soon",$S144)),"Due soon",IF(OR($G144="",$H144=""),"Needs owner or date","On track")))))</f>
        <v/>
      </c>
    </row>
    <row r="145">
      <c r="A145" s="13">
        <f>IF($B145="","",ROW()-7)</f>
        <v/>
      </c>
      <c r="B145" s="14" t="n"/>
      <c r="C145" s="13" t="n"/>
      <c r="D145" s="13" t="n"/>
      <c r="E145" s="14" t="n"/>
      <c r="F145" s="15" t="n"/>
      <c r="G145" s="13" t="n"/>
      <c r="H145" s="15" t="n"/>
      <c r="I145" s="15" t="n"/>
      <c r="J145" s="15" t="n"/>
      <c r="K145" s="13" t="n"/>
      <c r="L145" s="15" t="n"/>
      <c r="M145" s="13" t="n"/>
      <c r="N145" s="14" t="n"/>
      <c r="O145" s="16">
        <f>IF(OR($B145="",$F145=""),"",IF($L145&lt;&gt;"",$L145-$F145,TODAY()-$F145))</f>
        <v/>
      </c>
      <c r="P145" s="16">
        <f>IF($I145="","",IF($J145&lt;&gt;"",$J145-$I145,TODAY()-$I145))</f>
        <v/>
      </c>
      <c r="Q145" s="16">
        <f>IF(OR($L145="",$H145=""),"",IF($L145&lt;=$H145,"Yes","No"))</f>
        <v/>
      </c>
      <c r="R145" s="16">
        <f>IF(OR($B145="",$H145="",OR($M145="Done",$M145="Not proceeding")),"",$H145-TODAY())</f>
        <v/>
      </c>
      <c r="S145" s="17">
        <f>IF($B145="","",TRIM(IF(OR($M145="Done",$M145="Not proceeding"),"",IF($G145="","No owner. ","")&amp;IF($H145="","No due date. ",IF($H145&lt;TODAY(),"Past due date. ",IF($H145-TODAY()&lt;=$C$5,"Due soon. ",""))))&amp;IF(AND($D145="Recommendation",$I145=""),"Recommendation not sent. ","")&amp;IF(AND($I145&lt;&gt;"",$J145=""),IF(TODAY()-$I145&gt;$C$4,"Response overdue. ",IF($I145+$C$4-TODAY()&lt;=$C$5,"Response due soon. ","Awaiting response. ")),"")&amp;IF(AND($M145="Done",$L145=""),"Add date closed. ","")))</f>
        <v/>
      </c>
      <c r="T145" s="16">
        <f>IF($B145="","",IF(OR($M145="Done",$M145="Not proceeding"),"Closed",IF(OR(ISNUMBER(SEARCH("Past due",$S145)),ISNUMBER(SEARCH("Response overdue",$S145))),"Overdue",IF(ISNUMBER(SEARCH("soon",$S145)),"Due soon",IF(OR($G145="",$H145=""),"Needs owner or date","On track")))))</f>
        <v/>
      </c>
    </row>
    <row r="146">
      <c r="A146" s="13">
        <f>IF($B146="","",ROW()-7)</f>
        <v/>
      </c>
      <c r="B146" s="14" t="n"/>
      <c r="C146" s="13" t="n"/>
      <c r="D146" s="13" t="n"/>
      <c r="E146" s="14" t="n"/>
      <c r="F146" s="15" t="n"/>
      <c r="G146" s="13" t="n"/>
      <c r="H146" s="15" t="n"/>
      <c r="I146" s="15" t="n"/>
      <c r="J146" s="15" t="n"/>
      <c r="K146" s="13" t="n"/>
      <c r="L146" s="15" t="n"/>
      <c r="M146" s="13" t="n"/>
      <c r="N146" s="14" t="n"/>
      <c r="O146" s="16">
        <f>IF(OR($B146="",$F146=""),"",IF($L146&lt;&gt;"",$L146-$F146,TODAY()-$F146))</f>
        <v/>
      </c>
      <c r="P146" s="16">
        <f>IF($I146="","",IF($J146&lt;&gt;"",$J146-$I146,TODAY()-$I146))</f>
        <v/>
      </c>
      <c r="Q146" s="16">
        <f>IF(OR($L146="",$H146=""),"",IF($L146&lt;=$H146,"Yes","No"))</f>
        <v/>
      </c>
      <c r="R146" s="16">
        <f>IF(OR($B146="",$H146="",OR($M146="Done",$M146="Not proceeding")),"",$H146-TODAY())</f>
        <v/>
      </c>
      <c r="S146" s="17">
        <f>IF($B146="","",TRIM(IF(OR($M146="Done",$M146="Not proceeding"),"",IF($G146="","No owner. ","")&amp;IF($H146="","No due date. ",IF($H146&lt;TODAY(),"Past due date. ",IF($H146-TODAY()&lt;=$C$5,"Due soon. ",""))))&amp;IF(AND($D146="Recommendation",$I146=""),"Recommendation not sent. ","")&amp;IF(AND($I146&lt;&gt;"",$J146=""),IF(TODAY()-$I146&gt;$C$4,"Response overdue. ",IF($I146+$C$4-TODAY()&lt;=$C$5,"Response due soon. ","Awaiting response. ")),"")&amp;IF(AND($M146="Done",$L146=""),"Add date closed. ","")))</f>
        <v/>
      </c>
      <c r="T146" s="16">
        <f>IF($B146="","",IF(OR($M146="Done",$M146="Not proceeding"),"Closed",IF(OR(ISNUMBER(SEARCH("Past due",$S146)),ISNUMBER(SEARCH("Response overdue",$S146))),"Overdue",IF(ISNUMBER(SEARCH("soon",$S146)),"Due soon",IF(OR($G146="",$H146=""),"Needs owner or date","On track")))))</f>
        <v/>
      </c>
    </row>
    <row r="147">
      <c r="A147" s="13">
        <f>IF($B147="","",ROW()-7)</f>
        <v/>
      </c>
      <c r="B147" s="14" t="n"/>
      <c r="C147" s="13" t="n"/>
      <c r="D147" s="13" t="n"/>
      <c r="E147" s="14" t="n"/>
      <c r="F147" s="15" t="n"/>
      <c r="G147" s="13" t="n"/>
      <c r="H147" s="15" t="n"/>
      <c r="I147" s="15" t="n"/>
      <c r="J147" s="15" t="n"/>
      <c r="K147" s="13" t="n"/>
      <c r="L147" s="15" t="n"/>
      <c r="M147" s="13" t="n"/>
      <c r="N147" s="14" t="n"/>
      <c r="O147" s="16">
        <f>IF(OR($B147="",$F147=""),"",IF($L147&lt;&gt;"",$L147-$F147,TODAY()-$F147))</f>
        <v/>
      </c>
      <c r="P147" s="16">
        <f>IF($I147="","",IF($J147&lt;&gt;"",$J147-$I147,TODAY()-$I147))</f>
        <v/>
      </c>
      <c r="Q147" s="16">
        <f>IF(OR($L147="",$H147=""),"",IF($L147&lt;=$H147,"Yes","No"))</f>
        <v/>
      </c>
      <c r="R147" s="16">
        <f>IF(OR($B147="",$H147="",OR($M147="Done",$M147="Not proceeding")),"",$H147-TODAY())</f>
        <v/>
      </c>
      <c r="S147" s="17">
        <f>IF($B147="","",TRIM(IF(OR($M147="Done",$M147="Not proceeding"),"",IF($G147="","No owner. ","")&amp;IF($H147="","No due date. ",IF($H147&lt;TODAY(),"Past due date. ",IF($H147-TODAY()&lt;=$C$5,"Due soon. ",""))))&amp;IF(AND($D147="Recommendation",$I147=""),"Recommendation not sent. ","")&amp;IF(AND($I147&lt;&gt;"",$J147=""),IF(TODAY()-$I147&gt;$C$4,"Response overdue. ",IF($I147+$C$4-TODAY()&lt;=$C$5,"Response due soon. ","Awaiting response. ")),"")&amp;IF(AND($M147="Done",$L147=""),"Add date closed. ","")))</f>
        <v/>
      </c>
      <c r="T147" s="16">
        <f>IF($B147="","",IF(OR($M147="Done",$M147="Not proceeding"),"Closed",IF(OR(ISNUMBER(SEARCH("Past due",$S147)),ISNUMBER(SEARCH("Response overdue",$S147))),"Overdue",IF(ISNUMBER(SEARCH("soon",$S147)),"Due soon",IF(OR($G147="",$H147=""),"Needs owner or date","On track")))))</f>
        <v/>
      </c>
    </row>
    <row r="148">
      <c r="A148" s="13">
        <f>IF($B148="","",ROW()-7)</f>
        <v/>
      </c>
      <c r="B148" s="14" t="n"/>
      <c r="C148" s="13" t="n"/>
      <c r="D148" s="13" t="n"/>
      <c r="E148" s="14" t="n"/>
      <c r="F148" s="15" t="n"/>
      <c r="G148" s="13" t="n"/>
      <c r="H148" s="15" t="n"/>
      <c r="I148" s="15" t="n"/>
      <c r="J148" s="15" t="n"/>
      <c r="K148" s="13" t="n"/>
      <c r="L148" s="15" t="n"/>
      <c r="M148" s="13" t="n"/>
      <c r="N148" s="14" t="n"/>
      <c r="O148" s="16">
        <f>IF(OR($B148="",$F148=""),"",IF($L148&lt;&gt;"",$L148-$F148,TODAY()-$F148))</f>
        <v/>
      </c>
      <c r="P148" s="16">
        <f>IF($I148="","",IF($J148&lt;&gt;"",$J148-$I148,TODAY()-$I148))</f>
        <v/>
      </c>
      <c r="Q148" s="16">
        <f>IF(OR($L148="",$H148=""),"",IF($L148&lt;=$H148,"Yes","No"))</f>
        <v/>
      </c>
      <c r="R148" s="16">
        <f>IF(OR($B148="",$H148="",OR($M148="Done",$M148="Not proceeding")),"",$H148-TODAY())</f>
        <v/>
      </c>
      <c r="S148" s="17">
        <f>IF($B148="","",TRIM(IF(OR($M148="Done",$M148="Not proceeding"),"",IF($G148="","No owner. ","")&amp;IF($H148="","No due date. ",IF($H148&lt;TODAY(),"Past due date. ",IF($H148-TODAY()&lt;=$C$5,"Due soon. ",""))))&amp;IF(AND($D148="Recommendation",$I148=""),"Recommendation not sent. ","")&amp;IF(AND($I148&lt;&gt;"",$J148=""),IF(TODAY()-$I148&gt;$C$4,"Response overdue. ",IF($I148+$C$4-TODAY()&lt;=$C$5,"Response due soon. ","Awaiting response. ")),"")&amp;IF(AND($M148="Done",$L148=""),"Add date closed. ","")))</f>
        <v/>
      </c>
      <c r="T148" s="16">
        <f>IF($B148="","",IF(OR($M148="Done",$M148="Not proceeding"),"Closed",IF(OR(ISNUMBER(SEARCH("Past due",$S148)),ISNUMBER(SEARCH("Response overdue",$S148))),"Overdue",IF(ISNUMBER(SEARCH("soon",$S148)),"Due soon",IF(OR($G148="",$H148=""),"Needs owner or date","On track")))))</f>
        <v/>
      </c>
    </row>
    <row r="149">
      <c r="A149" s="13">
        <f>IF($B149="","",ROW()-7)</f>
        <v/>
      </c>
      <c r="B149" s="14" t="n"/>
      <c r="C149" s="13" t="n"/>
      <c r="D149" s="13" t="n"/>
      <c r="E149" s="14" t="n"/>
      <c r="F149" s="15" t="n"/>
      <c r="G149" s="13" t="n"/>
      <c r="H149" s="15" t="n"/>
      <c r="I149" s="15" t="n"/>
      <c r="J149" s="15" t="n"/>
      <c r="K149" s="13" t="n"/>
      <c r="L149" s="15" t="n"/>
      <c r="M149" s="13" t="n"/>
      <c r="N149" s="14" t="n"/>
      <c r="O149" s="16">
        <f>IF(OR($B149="",$F149=""),"",IF($L149&lt;&gt;"",$L149-$F149,TODAY()-$F149))</f>
        <v/>
      </c>
      <c r="P149" s="16">
        <f>IF($I149="","",IF($J149&lt;&gt;"",$J149-$I149,TODAY()-$I149))</f>
        <v/>
      </c>
      <c r="Q149" s="16">
        <f>IF(OR($L149="",$H149=""),"",IF($L149&lt;=$H149,"Yes","No"))</f>
        <v/>
      </c>
      <c r="R149" s="16">
        <f>IF(OR($B149="",$H149="",OR($M149="Done",$M149="Not proceeding")),"",$H149-TODAY())</f>
        <v/>
      </c>
      <c r="S149" s="17">
        <f>IF($B149="","",TRIM(IF(OR($M149="Done",$M149="Not proceeding"),"",IF($G149="","No owner. ","")&amp;IF($H149="","No due date. ",IF($H149&lt;TODAY(),"Past due date. ",IF($H149-TODAY()&lt;=$C$5,"Due soon. ",""))))&amp;IF(AND($D149="Recommendation",$I149=""),"Recommendation not sent. ","")&amp;IF(AND($I149&lt;&gt;"",$J149=""),IF(TODAY()-$I149&gt;$C$4,"Response overdue. ",IF($I149+$C$4-TODAY()&lt;=$C$5,"Response due soon. ","Awaiting response. ")),"")&amp;IF(AND($M149="Done",$L149=""),"Add date closed. ","")))</f>
        <v/>
      </c>
      <c r="T149" s="16">
        <f>IF($B149="","",IF(OR($M149="Done",$M149="Not proceeding"),"Closed",IF(OR(ISNUMBER(SEARCH("Past due",$S149)),ISNUMBER(SEARCH("Response overdue",$S149))),"Overdue",IF(ISNUMBER(SEARCH("soon",$S149)),"Due soon",IF(OR($G149="",$H149=""),"Needs owner or date","On track")))))</f>
        <v/>
      </c>
    </row>
    <row r="150">
      <c r="A150" s="13">
        <f>IF($B150="","",ROW()-7)</f>
        <v/>
      </c>
      <c r="B150" s="14" t="n"/>
      <c r="C150" s="13" t="n"/>
      <c r="D150" s="13" t="n"/>
      <c r="E150" s="14" t="n"/>
      <c r="F150" s="15" t="n"/>
      <c r="G150" s="13" t="n"/>
      <c r="H150" s="15" t="n"/>
      <c r="I150" s="15" t="n"/>
      <c r="J150" s="15" t="n"/>
      <c r="K150" s="13" t="n"/>
      <c r="L150" s="15" t="n"/>
      <c r="M150" s="13" t="n"/>
      <c r="N150" s="14" t="n"/>
      <c r="O150" s="16">
        <f>IF(OR($B150="",$F150=""),"",IF($L150&lt;&gt;"",$L150-$F150,TODAY()-$F150))</f>
        <v/>
      </c>
      <c r="P150" s="16">
        <f>IF($I150="","",IF($J150&lt;&gt;"",$J150-$I150,TODAY()-$I150))</f>
        <v/>
      </c>
      <c r="Q150" s="16">
        <f>IF(OR($L150="",$H150=""),"",IF($L150&lt;=$H150,"Yes","No"))</f>
        <v/>
      </c>
      <c r="R150" s="16">
        <f>IF(OR($B150="",$H150="",OR($M150="Done",$M150="Not proceeding")),"",$H150-TODAY())</f>
        <v/>
      </c>
      <c r="S150" s="17">
        <f>IF($B150="","",TRIM(IF(OR($M150="Done",$M150="Not proceeding"),"",IF($G150="","No owner. ","")&amp;IF($H150="","No due date. ",IF($H150&lt;TODAY(),"Past due date. ",IF($H150-TODAY()&lt;=$C$5,"Due soon. ",""))))&amp;IF(AND($D150="Recommendation",$I150=""),"Recommendation not sent. ","")&amp;IF(AND($I150&lt;&gt;"",$J150=""),IF(TODAY()-$I150&gt;$C$4,"Response overdue. ",IF($I150+$C$4-TODAY()&lt;=$C$5,"Response due soon. ","Awaiting response. ")),"")&amp;IF(AND($M150="Done",$L150=""),"Add date closed. ","")))</f>
        <v/>
      </c>
      <c r="T150" s="16">
        <f>IF($B150="","",IF(OR($M150="Done",$M150="Not proceeding"),"Closed",IF(OR(ISNUMBER(SEARCH("Past due",$S150)),ISNUMBER(SEARCH("Response overdue",$S150))),"Overdue",IF(ISNUMBER(SEARCH("soon",$S150)),"Due soon",IF(OR($G150="",$H150=""),"Needs owner or date","On track")))))</f>
        <v/>
      </c>
    </row>
    <row r="151">
      <c r="A151" s="13">
        <f>IF($B151="","",ROW()-7)</f>
        <v/>
      </c>
      <c r="B151" s="14" t="n"/>
      <c r="C151" s="13" t="n"/>
      <c r="D151" s="13" t="n"/>
      <c r="E151" s="14" t="n"/>
      <c r="F151" s="15" t="n"/>
      <c r="G151" s="13" t="n"/>
      <c r="H151" s="15" t="n"/>
      <c r="I151" s="15" t="n"/>
      <c r="J151" s="15" t="n"/>
      <c r="K151" s="13" t="n"/>
      <c r="L151" s="15" t="n"/>
      <c r="M151" s="13" t="n"/>
      <c r="N151" s="14" t="n"/>
      <c r="O151" s="16">
        <f>IF(OR($B151="",$F151=""),"",IF($L151&lt;&gt;"",$L151-$F151,TODAY()-$F151))</f>
        <v/>
      </c>
      <c r="P151" s="16">
        <f>IF($I151="","",IF($J151&lt;&gt;"",$J151-$I151,TODAY()-$I151))</f>
        <v/>
      </c>
      <c r="Q151" s="16">
        <f>IF(OR($L151="",$H151=""),"",IF($L151&lt;=$H151,"Yes","No"))</f>
        <v/>
      </c>
      <c r="R151" s="16">
        <f>IF(OR($B151="",$H151="",OR($M151="Done",$M151="Not proceeding")),"",$H151-TODAY())</f>
        <v/>
      </c>
      <c r="S151" s="17">
        <f>IF($B151="","",TRIM(IF(OR($M151="Done",$M151="Not proceeding"),"",IF($G151="","No owner. ","")&amp;IF($H151="","No due date. ",IF($H151&lt;TODAY(),"Past due date. ",IF($H151-TODAY()&lt;=$C$5,"Due soon. ",""))))&amp;IF(AND($D151="Recommendation",$I151=""),"Recommendation not sent. ","")&amp;IF(AND($I151&lt;&gt;"",$J151=""),IF(TODAY()-$I151&gt;$C$4,"Response overdue. ",IF($I151+$C$4-TODAY()&lt;=$C$5,"Response due soon. ","Awaiting response. ")),"")&amp;IF(AND($M151="Done",$L151=""),"Add date closed. ","")))</f>
        <v/>
      </c>
      <c r="T151" s="16">
        <f>IF($B151="","",IF(OR($M151="Done",$M151="Not proceeding"),"Closed",IF(OR(ISNUMBER(SEARCH("Past due",$S151)),ISNUMBER(SEARCH("Response overdue",$S151))),"Overdue",IF(ISNUMBER(SEARCH("soon",$S151)),"Due soon",IF(OR($G151="",$H151=""),"Needs owner or date","On track")))))</f>
        <v/>
      </c>
    </row>
    <row r="152">
      <c r="A152" s="13">
        <f>IF($B152="","",ROW()-7)</f>
        <v/>
      </c>
      <c r="B152" s="14" t="n"/>
      <c r="C152" s="13" t="n"/>
      <c r="D152" s="13" t="n"/>
      <c r="E152" s="14" t="n"/>
      <c r="F152" s="15" t="n"/>
      <c r="G152" s="13" t="n"/>
      <c r="H152" s="15" t="n"/>
      <c r="I152" s="15" t="n"/>
      <c r="J152" s="15" t="n"/>
      <c r="K152" s="13" t="n"/>
      <c r="L152" s="15" t="n"/>
      <c r="M152" s="13" t="n"/>
      <c r="N152" s="14" t="n"/>
      <c r="O152" s="16">
        <f>IF(OR($B152="",$F152=""),"",IF($L152&lt;&gt;"",$L152-$F152,TODAY()-$F152))</f>
        <v/>
      </c>
      <c r="P152" s="16">
        <f>IF($I152="","",IF($J152&lt;&gt;"",$J152-$I152,TODAY()-$I152))</f>
        <v/>
      </c>
      <c r="Q152" s="16">
        <f>IF(OR($L152="",$H152=""),"",IF($L152&lt;=$H152,"Yes","No"))</f>
        <v/>
      </c>
      <c r="R152" s="16">
        <f>IF(OR($B152="",$H152="",OR($M152="Done",$M152="Not proceeding")),"",$H152-TODAY())</f>
        <v/>
      </c>
      <c r="S152" s="17">
        <f>IF($B152="","",TRIM(IF(OR($M152="Done",$M152="Not proceeding"),"",IF($G152="","No owner. ","")&amp;IF($H152="","No due date. ",IF($H152&lt;TODAY(),"Past due date. ",IF($H152-TODAY()&lt;=$C$5,"Due soon. ",""))))&amp;IF(AND($D152="Recommendation",$I152=""),"Recommendation not sent. ","")&amp;IF(AND($I152&lt;&gt;"",$J152=""),IF(TODAY()-$I152&gt;$C$4,"Response overdue. ",IF($I152+$C$4-TODAY()&lt;=$C$5,"Response due soon. ","Awaiting response. ")),"")&amp;IF(AND($M152="Done",$L152=""),"Add date closed. ","")))</f>
        <v/>
      </c>
      <c r="T152" s="16">
        <f>IF($B152="","",IF(OR($M152="Done",$M152="Not proceeding"),"Closed",IF(OR(ISNUMBER(SEARCH("Past due",$S152)),ISNUMBER(SEARCH("Response overdue",$S152))),"Overdue",IF(ISNUMBER(SEARCH("soon",$S152)),"Due soon",IF(OR($G152="",$H152=""),"Needs owner or date","On track")))))</f>
        <v/>
      </c>
    </row>
    <row r="153">
      <c r="A153" s="13">
        <f>IF($B153="","",ROW()-7)</f>
        <v/>
      </c>
      <c r="B153" s="14" t="n"/>
      <c r="C153" s="13" t="n"/>
      <c r="D153" s="13" t="n"/>
      <c r="E153" s="14" t="n"/>
      <c r="F153" s="15" t="n"/>
      <c r="G153" s="13" t="n"/>
      <c r="H153" s="15" t="n"/>
      <c r="I153" s="15" t="n"/>
      <c r="J153" s="15" t="n"/>
      <c r="K153" s="13" t="n"/>
      <c r="L153" s="15" t="n"/>
      <c r="M153" s="13" t="n"/>
      <c r="N153" s="14" t="n"/>
      <c r="O153" s="16">
        <f>IF(OR($B153="",$F153=""),"",IF($L153&lt;&gt;"",$L153-$F153,TODAY()-$F153))</f>
        <v/>
      </c>
      <c r="P153" s="16">
        <f>IF($I153="","",IF($J153&lt;&gt;"",$J153-$I153,TODAY()-$I153))</f>
        <v/>
      </c>
      <c r="Q153" s="16">
        <f>IF(OR($L153="",$H153=""),"",IF($L153&lt;=$H153,"Yes","No"))</f>
        <v/>
      </c>
      <c r="R153" s="16">
        <f>IF(OR($B153="",$H153="",OR($M153="Done",$M153="Not proceeding")),"",$H153-TODAY())</f>
        <v/>
      </c>
      <c r="S153" s="17">
        <f>IF($B153="","",TRIM(IF(OR($M153="Done",$M153="Not proceeding"),"",IF($G153="","No owner. ","")&amp;IF($H153="","No due date. ",IF($H153&lt;TODAY(),"Past due date. ",IF($H153-TODAY()&lt;=$C$5,"Due soon. ",""))))&amp;IF(AND($D153="Recommendation",$I153=""),"Recommendation not sent. ","")&amp;IF(AND($I153&lt;&gt;"",$J153=""),IF(TODAY()-$I153&gt;$C$4,"Response overdue. ",IF($I153+$C$4-TODAY()&lt;=$C$5,"Response due soon. ","Awaiting response. ")),"")&amp;IF(AND($M153="Done",$L153=""),"Add date closed. ","")))</f>
        <v/>
      </c>
      <c r="T153" s="16">
        <f>IF($B153="","",IF(OR($M153="Done",$M153="Not proceeding"),"Closed",IF(OR(ISNUMBER(SEARCH("Past due",$S153)),ISNUMBER(SEARCH("Response overdue",$S153))),"Overdue",IF(ISNUMBER(SEARCH("soon",$S153)),"Due soon",IF(OR($G153="",$H153=""),"Needs owner or date","On track")))))</f>
        <v/>
      </c>
    </row>
    <row r="154">
      <c r="A154" s="13">
        <f>IF($B154="","",ROW()-7)</f>
        <v/>
      </c>
      <c r="B154" s="14" t="n"/>
      <c r="C154" s="13" t="n"/>
      <c r="D154" s="13" t="n"/>
      <c r="E154" s="14" t="n"/>
      <c r="F154" s="15" t="n"/>
      <c r="G154" s="13" t="n"/>
      <c r="H154" s="15" t="n"/>
      <c r="I154" s="15" t="n"/>
      <c r="J154" s="15" t="n"/>
      <c r="K154" s="13" t="n"/>
      <c r="L154" s="15" t="n"/>
      <c r="M154" s="13" t="n"/>
      <c r="N154" s="14" t="n"/>
      <c r="O154" s="16">
        <f>IF(OR($B154="",$F154=""),"",IF($L154&lt;&gt;"",$L154-$F154,TODAY()-$F154))</f>
        <v/>
      </c>
      <c r="P154" s="16">
        <f>IF($I154="","",IF($J154&lt;&gt;"",$J154-$I154,TODAY()-$I154))</f>
        <v/>
      </c>
      <c r="Q154" s="16">
        <f>IF(OR($L154="",$H154=""),"",IF($L154&lt;=$H154,"Yes","No"))</f>
        <v/>
      </c>
      <c r="R154" s="16">
        <f>IF(OR($B154="",$H154="",OR($M154="Done",$M154="Not proceeding")),"",$H154-TODAY())</f>
        <v/>
      </c>
      <c r="S154" s="17">
        <f>IF($B154="","",TRIM(IF(OR($M154="Done",$M154="Not proceeding"),"",IF($G154="","No owner. ","")&amp;IF($H154="","No due date. ",IF($H154&lt;TODAY(),"Past due date. ",IF($H154-TODAY()&lt;=$C$5,"Due soon. ",""))))&amp;IF(AND($D154="Recommendation",$I154=""),"Recommendation not sent. ","")&amp;IF(AND($I154&lt;&gt;"",$J154=""),IF(TODAY()-$I154&gt;$C$4,"Response overdue. ",IF($I154+$C$4-TODAY()&lt;=$C$5,"Response due soon. ","Awaiting response. ")),"")&amp;IF(AND($M154="Done",$L154=""),"Add date closed. ","")))</f>
        <v/>
      </c>
      <c r="T154" s="16">
        <f>IF($B154="","",IF(OR($M154="Done",$M154="Not proceeding"),"Closed",IF(OR(ISNUMBER(SEARCH("Past due",$S154)),ISNUMBER(SEARCH("Response overdue",$S154))),"Overdue",IF(ISNUMBER(SEARCH("soon",$S154)),"Due soon",IF(OR($G154="",$H154=""),"Needs owner or date","On track")))))</f>
        <v/>
      </c>
    </row>
    <row r="155">
      <c r="A155" s="13">
        <f>IF($B155="","",ROW()-7)</f>
        <v/>
      </c>
      <c r="B155" s="14" t="n"/>
      <c r="C155" s="13" t="n"/>
      <c r="D155" s="13" t="n"/>
      <c r="E155" s="14" t="n"/>
      <c r="F155" s="15" t="n"/>
      <c r="G155" s="13" t="n"/>
      <c r="H155" s="15" t="n"/>
      <c r="I155" s="15" t="n"/>
      <c r="J155" s="15" t="n"/>
      <c r="K155" s="13" t="n"/>
      <c r="L155" s="15" t="n"/>
      <c r="M155" s="13" t="n"/>
      <c r="N155" s="14" t="n"/>
      <c r="O155" s="16">
        <f>IF(OR($B155="",$F155=""),"",IF($L155&lt;&gt;"",$L155-$F155,TODAY()-$F155))</f>
        <v/>
      </c>
      <c r="P155" s="16">
        <f>IF($I155="","",IF($J155&lt;&gt;"",$J155-$I155,TODAY()-$I155))</f>
        <v/>
      </c>
      <c r="Q155" s="16">
        <f>IF(OR($L155="",$H155=""),"",IF($L155&lt;=$H155,"Yes","No"))</f>
        <v/>
      </c>
      <c r="R155" s="16">
        <f>IF(OR($B155="",$H155="",OR($M155="Done",$M155="Not proceeding")),"",$H155-TODAY())</f>
        <v/>
      </c>
      <c r="S155" s="17">
        <f>IF($B155="","",TRIM(IF(OR($M155="Done",$M155="Not proceeding"),"",IF($G155="","No owner. ","")&amp;IF($H155="","No due date. ",IF($H155&lt;TODAY(),"Past due date. ",IF($H155-TODAY()&lt;=$C$5,"Due soon. ",""))))&amp;IF(AND($D155="Recommendation",$I155=""),"Recommendation not sent. ","")&amp;IF(AND($I155&lt;&gt;"",$J155=""),IF(TODAY()-$I155&gt;$C$4,"Response overdue. ",IF($I155+$C$4-TODAY()&lt;=$C$5,"Response due soon. ","Awaiting response. ")),"")&amp;IF(AND($M155="Done",$L155=""),"Add date closed. ","")))</f>
        <v/>
      </c>
      <c r="T155" s="16">
        <f>IF($B155="","",IF(OR($M155="Done",$M155="Not proceeding"),"Closed",IF(OR(ISNUMBER(SEARCH("Past due",$S155)),ISNUMBER(SEARCH("Response overdue",$S155))),"Overdue",IF(ISNUMBER(SEARCH("soon",$S155)),"Due soon",IF(OR($G155="",$H155=""),"Needs owner or date","On track")))))</f>
        <v/>
      </c>
    </row>
    <row r="156">
      <c r="A156" s="13">
        <f>IF($B156="","",ROW()-7)</f>
        <v/>
      </c>
      <c r="B156" s="14" t="n"/>
      <c r="C156" s="13" t="n"/>
      <c r="D156" s="13" t="n"/>
      <c r="E156" s="14" t="n"/>
      <c r="F156" s="15" t="n"/>
      <c r="G156" s="13" t="n"/>
      <c r="H156" s="15" t="n"/>
      <c r="I156" s="15" t="n"/>
      <c r="J156" s="15" t="n"/>
      <c r="K156" s="13" t="n"/>
      <c r="L156" s="15" t="n"/>
      <c r="M156" s="13" t="n"/>
      <c r="N156" s="14" t="n"/>
      <c r="O156" s="16">
        <f>IF(OR($B156="",$F156=""),"",IF($L156&lt;&gt;"",$L156-$F156,TODAY()-$F156))</f>
        <v/>
      </c>
      <c r="P156" s="16">
        <f>IF($I156="","",IF($J156&lt;&gt;"",$J156-$I156,TODAY()-$I156))</f>
        <v/>
      </c>
      <c r="Q156" s="16">
        <f>IF(OR($L156="",$H156=""),"",IF($L156&lt;=$H156,"Yes","No"))</f>
        <v/>
      </c>
      <c r="R156" s="16">
        <f>IF(OR($B156="",$H156="",OR($M156="Done",$M156="Not proceeding")),"",$H156-TODAY())</f>
        <v/>
      </c>
      <c r="S156" s="17">
        <f>IF($B156="","",TRIM(IF(OR($M156="Done",$M156="Not proceeding"),"",IF($G156="","No owner. ","")&amp;IF($H156="","No due date. ",IF($H156&lt;TODAY(),"Past due date. ",IF($H156-TODAY()&lt;=$C$5,"Due soon. ",""))))&amp;IF(AND($D156="Recommendation",$I156=""),"Recommendation not sent. ","")&amp;IF(AND($I156&lt;&gt;"",$J156=""),IF(TODAY()-$I156&gt;$C$4,"Response overdue. ",IF($I156+$C$4-TODAY()&lt;=$C$5,"Response due soon. ","Awaiting response. ")),"")&amp;IF(AND($M156="Done",$L156=""),"Add date closed. ","")))</f>
        <v/>
      </c>
      <c r="T156" s="16">
        <f>IF($B156="","",IF(OR($M156="Done",$M156="Not proceeding"),"Closed",IF(OR(ISNUMBER(SEARCH("Past due",$S156)),ISNUMBER(SEARCH("Response overdue",$S156))),"Overdue",IF(ISNUMBER(SEARCH("soon",$S156)),"Due soon",IF(OR($G156="",$H156=""),"Needs owner or date","On track")))))</f>
        <v/>
      </c>
    </row>
    <row r="157">
      <c r="A157" s="13">
        <f>IF($B157="","",ROW()-7)</f>
        <v/>
      </c>
      <c r="B157" s="14" t="n"/>
      <c r="C157" s="13" t="n"/>
      <c r="D157" s="13" t="n"/>
      <c r="E157" s="14" t="n"/>
      <c r="F157" s="15" t="n"/>
      <c r="G157" s="13" t="n"/>
      <c r="H157" s="15" t="n"/>
      <c r="I157" s="15" t="n"/>
      <c r="J157" s="15" t="n"/>
      <c r="K157" s="13" t="n"/>
      <c r="L157" s="15" t="n"/>
      <c r="M157" s="13" t="n"/>
      <c r="N157" s="14" t="n"/>
      <c r="O157" s="16">
        <f>IF(OR($B157="",$F157=""),"",IF($L157&lt;&gt;"",$L157-$F157,TODAY()-$F157))</f>
        <v/>
      </c>
      <c r="P157" s="16">
        <f>IF($I157="","",IF($J157&lt;&gt;"",$J157-$I157,TODAY()-$I157))</f>
        <v/>
      </c>
      <c r="Q157" s="16">
        <f>IF(OR($L157="",$H157=""),"",IF($L157&lt;=$H157,"Yes","No"))</f>
        <v/>
      </c>
      <c r="R157" s="16">
        <f>IF(OR($B157="",$H157="",OR($M157="Done",$M157="Not proceeding")),"",$H157-TODAY())</f>
        <v/>
      </c>
      <c r="S157" s="17">
        <f>IF($B157="","",TRIM(IF(OR($M157="Done",$M157="Not proceeding"),"",IF($G157="","No owner. ","")&amp;IF($H157="","No due date. ",IF($H157&lt;TODAY(),"Past due date. ",IF($H157-TODAY()&lt;=$C$5,"Due soon. ",""))))&amp;IF(AND($D157="Recommendation",$I157=""),"Recommendation not sent. ","")&amp;IF(AND($I157&lt;&gt;"",$J157=""),IF(TODAY()-$I157&gt;$C$4,"Response overdue. ",IF($I157+$C$4-TODAY()&lt;=$C$5,"Response due soon. ","Awaiting response. ")),"")&amp;IF(AND($M157="Done",$L157=""),"Add date closed. ","")))</f>
        <v/>
      </c>
      <c r="T157" s="16">
        <f>IF($B157="","",IF(OR($M157="Done",$M157="Not proceeding"),"Closed",IF(OR(ISNUMBER(SEARCH("Past due",$S157)),ISNUMBER(SEARCH("Response overdue",$S157))),"Overdue",IF(ISNUMBER(SEARCH("soon",$S157)),"Due soon",IF(OR($G157="",$H157=""),"Needs owner or date","On track")))))</f>
        <v/>
      </c>
    </row>
    <row r="158">
      <c r="A158" s="13">
        <f>IF($B158="","",ROW()-7)</f>
        <v/>
      </c>
      <c r="B158" s="14" t="n"/>
      <c r="C158" s="13" t="n"/>
      <c r="D158" s="13" t="n"/>
      <c r="E158" s="14" t="n"/>
      <c r="F158" s="15" t="n"/>
      <c r="G158" s="13" t="n"/>
      <c r="H158" s="15" t="n"/>
      <c r="I158" s="15" t="n"/>
      <c r="J158" s="15" t="n"/>
      <c r="K158" s="13" t="n"/>
      <c r="L158" s="15" t="n"/>
      <c r="M158" s="13" t="n"/>
      <c r="N158" s="14" t="n"/>
      <c r="O158" s="16">
        <f>IF(OR($B158="",$F158=""),"",IF($L158&lt;&gt;"",$L158-$F158,TODAY()-$F158))</f>
        <v/>
      </c>
      <c r="P158" s="16">
        <f>IF($I158="","",IF($J158&lt;&gt;"",$J158-$I158,TODAY()-$I158))</f>
        <v/>
      </c>
      <c r="Q158" s="16">
        <f>IF(OR($L158="",$H158=""),"",IF($L158&lt;=$H158,"Yes","No"))</f>
        <v/>
      </c>
      <c r="R158" s="16">
        <f>IF(OR($B158="",$H158="",OR($M158="Done",$M158="Not proceeding")),"",$H158-TODAY())</f>
        <v/>
      </c>
      <c r="S158" s="17">
        <f>IF($B158="","",TRIM(IF(OR($M158="Done",$M158="Not proceeding"),"",IF($G158="","No owner. ","")&amp;IF($H158="","No due date. ",IF($H158&lt;TODAY(),"Past due date. ",IF($H158-TODAY()&lt;=$C$5,"Due soon. ",""))))&amp;IF(AND($D158="Recommendation",$I158=""),"Recommendation not sent. ","")&amp;IF(AND($I158&lt;&gt;"",$J158=""),IF(TODAY()-$I158&gt;$C$4,"Response overdue. ",IF($I158+$C$4-TODAY()&lt;=$C$5,"Response due soon. ","Awaiting response. ")),"")&amp;IF(AND($M158="Done",$L158=""),"Add date closed. ","")))</f>
        <v/>
      </c>
      <c r="T158" s="16">
        <f>IF($B158="","",IF(OR($M158="Done",$M158="Not proceeding"),"Closed",IF(OR(ISNUMBER(SEARCH("Past due",$S158)),ISNUMBER(SEARCH("Response overdue",$S158))),"Overdue",IF(ISNUMBER(SEARCH("soon",$S158)),"Due soon",IF(OR($G158="",$H158=""),"Needs owner or date","On track")))))</f>
        <v/>
      </c>
    </row>
    <row r="159">
      <c r="A159" s="13">
        <f>IF($B159="","",ROW()-7)</f>
        <v/>
      </c>
      <c r="B159" s="14" t="n"/>
      <c r="C159" s="13" t="n"/>
      <c r="D159" s="13" t="n"/>
      <c r="E159" s="14" t="n"/>
      <c r="F159" s="15" t="n"/>
      <c r="G159" s="13" t="n"/>
      <c r="H159" s="15" t="n"/>
      <c r="I159" s="15" t="n"/>
      <c r="J159" s="15" t="n"/>
      <c r="K159" s="13" t="n"/>
      <c r="L159" s="15" t="n"/>
      <c r="M159" s="13" t="n"/>
      <c r="N159" s="14" t="n"/>
      <c r="O159" s="16">
        <f>IF(OR($B159="",$F159=""),"",IF($L159&lt;&gt;"",$L159-$F159,TODAY()-$F159))</f>
        <v/>
      </c>
      <c r="P159" s="16">
        <f>IF($I159="","",IF($J159&lt;&gt;"",$J159-$I159,TODAY()-$I159))</f>
        <v/>
      </c>
      <c r="Q159" s="16">
        <f>IF(OR($L159="",$H159=""),"",IF($L159&lt;=$H159,"Yes","No"))</f>
        <v/>
      </c>
      <c r="R159" s="16">
        <f>IF(OR($B159="",$H159="",OR($M159="Done",$M159="Not proceeding")),"",$H159-TODAY())</f>
        <v/>
      </c>
      <c r="S159" s="17">
        <f>IF($B159="","",TRIM(IF(OR($M159="Done",$M159="Not proceeding"),"",IF($G159="","No owner. ","")&amp;IF($H159="","No due date. ",IF($H159&lt;TODAY(),"Past due date. ",IF($H159-TODAY()&lt;=$C$5,"Due soon. ",""))))&amp;IF(AND($D159="Recommendation",$I159=""),"Recommendation not sent. ","")&amp;IF(AND($I159&lt;&gt;"",$J159=""),IF(TODAY()-$I159&gt;$C$4,"Response overdue. ",IF($I159+$C$4-TODAY()&lt;=$C$5,"Response due soon. ","Awaiting response. ")),"")&amp;IF(AND($M159="Done",$L159=""),"Add date closed. ","")))</f>
        <v/>
      </c>
      <c r="T159" s="16">
        <f>IF($B159="","",IF(OR($M159="Done",$M159="Not proceeding"),"Closed",IF(OR(ISNUMBER(SEARCH("Past due",$S159)),ISNUMBER(SEARCH("Response overdue",$S159))),"Overdue",IF(ISNUMBER(SEARCH("soon",$S159)),"Due soon",IF(OR($G159="",$H159=""),"Needs owner or date","On track")))))</f>
        <v/>
      </c>
    </row>
    <row r="160">
      <c r="A160" s="13">
        <f>IF($B160="","",ROW()-7)</f>
        <v/>
      </c>
      <c r="B160" s="14" t="n"/>
      <c r="C160" s="13" t="n"/>
      <c r="D160" s="13" t="n"/>
      <c r="E160" s="14" t="n"/>
      <c r="F160" s="15" t="n"/>
      <c r="G160" s="13" t="n"/>
      <c r="H160" s="15" t="n"/>
      <c r="I160" s="15" t="n"/>
      <c r="J160" s="15" t="n"/>
      <c r="K160" s="13" t="n"/>
      <c r="L160" s="15" t="n"/>
      <c r="M160" s="13" t="n"/>
      <c r="N160" s="14" t="n"/>
      <c r="O160" s="16">
        <f>IF(OR($B160="",$F160=""),"",IF($L160&lt;&gt;"",$L160-$F160,TODAY()-$F160))</f>
        <v/>
      </c>
      <c r="P160" s="16">
        <f>IF($I160="","",IF($J160&lt;&gt;"",$J160-$I160,TODAY()-$I160))</f>
        <v/>
      </c>
      <c r="Q160" s="16">
        <f>IF(OR($L160="",$H160=""),"",IF($L160&lt;=$H160,"Yes","No"))</f>
        <v/>
      </c>
      <c r="R160" s="16">
        <f>IF(OR($B160="",$H160="",OR($M160="Done",$M160="Not proceeding")),"",$H160-TODAY())</f>
        <v/>
      </c>
      <c r="S160" s="17">
        <f>IF($B160="","",TRIM(IF(OR($M160="Done",$M160="Not proceeding"),"",IF($G160="","No owner. ","")&amp;IF($H160="","No due date. ",IF($H160&lt;TODAY(),"Past due date. ",IF($H160-TODAY()&lt;=$C$5,"Due soon. ",""))))&amp;IF(AND($D160="Recommendation",$I160=""),"Recommendation not sent. ","")&amp;IF(AND($I160&lt;&gt;"",$J160=""),IF(TODAY()-$I160&gt;$C$4,"Response overdue. ",IF($I160+$C$4-TODAY()&lt;=$C$5,"Response due soon. ","Awaiting response. ")),"")&amp;IF(AND($M160="Done",$L160=""),"Add date closed. ","")))</f>
        <v/>
      </c>
      <c r="T160" s="16">
        <f>IF($B160="","",IF(OR($M160="Done",$M160="Not proceeding"),"Closed",IF(OR(ISNUMBER(SEARCH("Past due",$S160)),ISNUMBER(SEARCH("Response overdue",$S160))),"Overdue",IF(ISNUMBER(SEARCH("soon",$S160)),"Due soon",IF(OR($G160="",$H160=""),"Needs owner or date","On track")))))</f>
        <v/>
      </c>
    </row>
    <row r="161">
      <c r="A161" s="13">
        <f>IF($B161="","",ROW()-7)</f>
        <v/>
      </c>
      <c r="B161" s="14" t="n"/>
      <c r="C161" s="13" t="n"/>
      <c r="D161" s="13" t="n"/>
      <c r="E161" s="14" t="n"/>
      <c r="F161" s="15" t="n"/>
      <c r="G161" s="13" t="n"/>
      <c r="H161" s="15" t="n"/>
      <c r="I161" s="15" t="n"/>
      <c r="J161" s="15" t="n"/>
      <c r="K161" s="13" t="n"/>
      <c r="L161" s="15" t="n"/>
      <c r="M161" s="13" t="n"/>
      <c r="N161" s="14" t="n"/>
      <c r="O161" s="16">
        <f>IF(OR($B161="",$F161=""),"",IF($L161&lt;&gt;"",$L161-$F161,TODAY()-$F161))</f>
        <v/>
      </c>
      <c r="P161" s="16">
        <f>IF($I161="","",IF($J161&lt;&gt;"",$J161-$I161,TODAY()-$I161))</f>
        <v/>
      </c>
      <c r="Q161" s="16">
        <f>IF(OR($L161="",$H161=""),"",IF($L161&lt;=$H161,"Yes","No"))</f>
        <v/>
      </c>
      <c r="R161" s="16">
        <f>IF(OR($B161="",$H161="",OR($M161="Done",$M161="Not proceeding")),"",$H161-TODAY())</f>
        <v/>
      </c>
      <c r="S161" s="17">
        <f>IF($B161="","",TRIM(IF(OR($M161="Done",$M161="Not proceeding"),"",IF($G161="","No owner. ","")&amp;IF($H161="","No due date. ",IF($H161&lt;TODAY(),"Past due date. ",IF($H161-TODAY()&lt;=$C$5,"Due soon. ",""))))&amp;IF(AND($D161="Recommendation",$I161=""),"Recommendation not sent. ","")&amp;IF(AND($I161&lt;&gt;"",$J161=""),IF(TODAY()-$I161&gt;$C$4,"Response overdue. ",IF($I161+$C$4-TODAY()&lt;=$C$5,"Response due soon. ","Awaiting response. ")),"")&amp;IF(AND($M161="Done",$L161=""),"Add date closed. ","")))</f>
        <v/>
      </c>
      <c r="T161" s="16">
        <f>IF($B161="","",IF(OR($M161="Done",$M161="Not proceeding"),"Closed",IF(OR(ISNUMBER(SEARCH("Past due",$S161)),ISNUMBER(SEARCH("Response overdue",$S161))),"Overdue",IF(ISNUMBER(SEARCH("soon",$S161)),"Due soon",IF(OR($G161="",$H161=""),"Needs owner or date","On track")))))</f>
        <v/>
      </c>
    </row>
    <row r="162">
      <c r="A162" s="13">
        <f>IF($B162="","",ROW()-7)</f>
        <v/>
      </c>
      <c r="B162" s="14" t="n"/>
      <c r="C162" s="13" t="n"/>
      <c r="D162" s="13" t="n"/>
      <c r="E162" s="14" t="n"/>
      <c r="F162" s="15" t="n"/>
      <c r="G162" s="13" t="n"/>
      <c r="H162" s="15" t="n"/>
      <c r="I162" s="15" t="n"/>
      <c r="J162" s="15" t="n"/>
      <c r="K162" s="13" t="n"/>
      <c r="L162" s="15" t="n"/>
      <c r="M162" s="13" t="n"/>
      <c r="N162" s="14" t="n"/>
      <c r="O162" s="16">
        <f>IF(OR($B162="",$F162=""),"",IF($L162&lt;&gt;"",$L162-$F162,TODAY()-$F162))</f>
        <v/>
      </c>
      <c r="P162" s="16">
        <f>IF($I162="","",IF($J162&lt;&gt;"",$J162-$I162,TODAY()-$I162))</f>
        <v/>
      </c>
      <c r="Q162" s="16">
        <f>IF(OR($L162="",$H162=""),"",IF($L162&lt;=$H162,"Yes","No"))</f>
        <v/>
      </c>
      <c r="R162" s="16">
        <f>IF(OR($B162="",$H162="",OR($M162="Done",$M162="Not proceeding")),"",$H162-TODAY())</f>
        <v/>
      </c>
      <c r="S162" s="17">
        <f>IF($B162="","",TRIM(IF(OR($M162="Done",$M162="Not proceeding"),"",IF($G162="","No owner. ","")&amp;IF($H162="","No due date. ",IF($H162&lt;TODAY(),"Past due date. ",IF($H162-TODAY()&lt;=$C$5,"Due soon. ",""))))&amp;IF(AND($D162="Recommendation",$I162=""),"Recommendation not sent. ","")&amp;IF(AND($I162&lt;&gt;"",$J162=""),IF(TODAY()-$I162&gt;$C$4,"Response overdue. ",IF($I162+$C$4-TODAY()&lt;=$C$5,"Response due soon. ","Awaiting response. ")),"")&amp;IF(AND($M162="Done",$L162=""),"Add date closed. ","")))</f>
        <v/>
      </c>
      <c r="T162" s="16">
        <f>IF($B162="","",IF(OR($M162="Done",$M162="Not proceeding"),"Closed",IF(OR(ISNUMBER(SEARCH("Past due",$S162)),ISNUMBER(SEARCH("Response overdue",$S162))),"Overdue",IF(ISNUMBER(SEARCH("soon",$S162)),"Due soon",IF(OR($G162="",$H162=""),"Needs owner or date","On track")))))</f>
        <v/>
      </c>
    </row>
    <row r="163">
      <c r="A163" s="13">
        <f>IF($B163="","",ROW()-7)</f>
        <v/>
      </c>
      <c r="B163" s="14" t="n"/>
      <c r="C163" s="13" t="n"/>
      <c r="D163" s="13" t="n"/>
      <c r="E163" s="14" t="n"/>
      <c r="F163" s="15" t="n"/>
      <c r="G163" s="13" t="n"/>
      <c r="H163" s="15" t="n"/>
      <c r="I163" s="15" t="n"/>
      <c r="J163" s="15" t="n"/>
      <c r="K163" s="13" t="n"/>
      <c r="L163" s="15" t="n"/>
      <c r="M163" s="13" t="n"/>
      <c r="N163" s="14" t="n"/>
      <c r="O163" s="16">
        <f>IF(OR($B163="",$F163=""),"",IF($L163&lt;&gt;"",$L163-$F163,TODAY()-$F163))</f>
        <v/>
      </c>
      <c r="P163" s="16">
        <f>IF($I163="","",IF($J163&lt;&gt;"",$J163-$I163,TODAY()-$I163))</f>
        <v/>
      </c>
      <c r="Q163" s="16">
        <f>IF(OR($L163="",$H163=""),"",IF($L163&lt;=$H163,"Yes","No"))</f>
        <v/>
      </c>
      <c r="R163" s="16">
        <f>IF(OR($B163="",$H163="",OR($M163="Done",$M163="Not proceeding")),"",$H163-TODAY())</f>
        <v/>
      </c>
      <c r="S163" s="17">
        <f>IF($B163="","",TRIM(IF(OR($M163="Done",$M163="Not proceeding"),"",IF($G163="","No owner. ","")&amp;IF($H163="","No due date. ",IF($H163&lt;TODAY(),"Past due date. ",IF($H163-TODAY()&lt;=$C$5,"Due soon. ",""))))&amp;IF(AND($D163="Recommendation",$I163=""),"Recommendation not sent. ","")&amp;IF(AND($I163&lt;&gt;"",$J163=""),IF(TODAY()-$I163&gt;$C$4,"Response overdue. ",IF($I163+$C$4-TODAY()&lt;=$C$5,"Response due soon. ","Awaiting response. ")),"")&amp;IF(AND($M163="Done",$L163=""),"Add date closed. ","")))</f>
        <v/>
      </c>
      <c r="T163" s="16">
        <f>IF($B163="","",IF(OR($M163="Done",$M163="Not proceeding"),"Closed",IF(OR(ISNUMBER(SEARCH("Past due",$S163)),ISNUMBER(SEARCH("Response overdue",$S163))),"Overdue",IF(ISNUMBER(SEARCH("soon",$S163)),"Due soon",IF(OR($G163="",$H163=""),"Needs owner or date","On track")))))</f>
        <v/>
      </c>
    </row>
    <row r="164">
      <c r="A164" s="13">
        <f>IF($B164="","",ROW()-7)</f>
        <v/>
      </c>
      <c r="B164" s="14" t="n"/>
      <c r="C164" s="13" t="n"/>
      <c r="D164" s="13" t="n"/>
      <c r="E164" s="14" t="n"/>
      <c r="F164" s="15" t="n"/>
      <c r="G164" s="13" t="n"/>
      <c r="H164" s="15" t="n"/>
      <c r="I164" s="15" t="n"/>
      <c r="J164" s="15" t="n"/>
      <c r="K164" s="13" t="n"/>
      <c r="L164" s="15" t="n"/>
      <c r="M164" s="13" t="n"/>
      <c r="N164" s="14" t="n"/>
      <c r="O164" s="16">
        <f>IF(OR($B164="",$F164=""),"",IF($L164&lt;&gt;"",$L164-$F164,TODAY()-$F164))</f>
        <v/>
      </c>
      <c r="P164" s="16">
        <f>IF($I164="","",IF($J164&lt;&gt;"",$J164-$I164,TODAY()-$I164))</f>
        <v/>
      </c>
      <c r="Q164" s="16">
        <f>IF(OR($L164="",$H164=""),"",IF($L164&lt;=$H164,"Yes","No"))</f>
        <v/>
      </c>
      <c r="R164" s="16">
        <f>IF(OR($B164="",$H164="",OR($M164="Done",$M164="Not proceeding")),"",$H164-TODAY())</f>
        <v/>
      </c>
      <c r="S164" s="17">
        <f>IF($B164="","",TRIM(IF(OR($M164="Done",$M164="Not proceeding"),"",IF($G164="","No owner. ","")&amp;IF($H164="","No due date. ",IF($H164&lt;TODAY(),"Past due date. ",IF($H164-TODAY()&lt;=$C$5,"Due soon. ",""))))&amp;IF(AND($D164="Recommendation",$I164=""),"Recommendation not sent. ","")&amp;IF(AND($I164&lt;&gt;"",$J164=""),IF(TODAY()-$I164&gt;$C$4,"Response overdue. ",IF($I164+$C$4-TODAY()&lt;=$C$5,"Response due soon. ","Awaiting response. ")),"")&amp;IF(AND($M164="Done",$L164=""),"Add date closed. ","")))</f>
        <v/>
      </c>
      <c r="T164" s="16">
        <f>IF($B164="","",IF(OR($M164="Done",$M164="Not proceeding"),"Closed",IF(OR(ISNUMBER(SEARCH("Past due",$S164)),ISNUMBER(SEARCH("Response overdue",$S164))),"Overdue",IF(ISNUMBER(SEARCH("soon",$S164)),"Due soon",IF(OR($G164="",$H164=""),"Needs owner or date","On track")))))</f>
        <v/>
      </c>
    </row>
    <row r="165">
      <c r="A165" s="13">
        <f>IF($B165="","",ROW()-7)</f>
        <v/>
      </c>
      <c r="B165" s="14" t="n"/>
      <c r="C165" s="13" t="n"/>
      <c r="D165" s="13" t="n"/>
      <c r="E165" s="14" t="n"/>
      <c r="F165" s="15" t="n"/>
      <c r="G165" s="13" t="n"/>
      <c r="H165" s="15" t="n"/>
      <c r="I165" s="15" t="n"/>
      <c r="J165" s="15" t="n"/>
      <c r="K165" s="13" t="n"/>
      <c r="L165" s="15" t="n"/>
      <c r="M165" s="13" t="n"/>
      <c r="N165" s="14" t="n"/>
      <c r="O165" s="16">
        <f>IF(OR($B165="",$F165=""),"",IF($L165&lt;&gt;"",$L165-$F165,TODAY()-$F165))</f>
        <v/>
      </c>
      <c r="P165" s="16">
        <f>IF($I165="","",IF($J165&lt;&gt;"",$J165-$I165,TODAY()-$I165))</f>
        <v/>
      </c>
      <c r="Q165" s="16">
        <f>IF(OR($L165="",$H165=""),"",IF($L165&lt;=$H165,"Yes","No"))</f>
        <v/>
      </c>
      <c r="R165" s="16">
        <f>IF(OR($B165="",$H165="",OR($M165="Done",$M165="Not proceeding")),"",$H165-TODAY())</f>
        <v/>
      </c>
      <c r="S165" s="17">
        <f>IF($B165="","",TRIM(IF(OR($M165="Done",$M165="Not proceeding"),"",IF($G165="","No owner. ","")&amp;IF($H165="","No due date. ",IF($H165&lt;TODAY(),"Past due date. ",IF($H165-TODAY()&lt;=$C$5,"Due soon. ",""))))&amp;IF(AND($D165="Recommendation",$I165=""),"Recommendation not sent. ","")&amp;IF(AND($I165&lt;&gt;"",$J165=""),IF(TODAY()-$I165&gt;$C$4,"Response overdue. ",IF($I165+$C$4-TODAY()&lt;=$C$5,"Response due soon. ","Awaiting response. ")),"")&amp;IF(AND($M165="Done",$L165=""),"Add date closed. ","")))</f>
        <v/>
      </c>
      <c r="T165" s="16">
        <f>IF($B165="","",IF(OR($M165="Done",$M165="Not proceeding"),"Closed",IF(OR(ISNUMBER(SEARCH("Past due",$S165)),ISNUMBER(SEARCH("Response overdue",$S165))),"Overdue",IF(ISNUMBER(SEARCH("soon",$S165)),"Due soon",IF(OR($G165="",$H165=""),"Needs owner or date","On track")))))</f>
        <v/>
      </c>
    </row>
    <row r="166">
      <c r="A166" s="13">
        <f>IF($B166="","",ROW()-7)</f>
        <v/>
      </c>
      <c r="B166" s="14" t="n"/>
      <c r="C166" s="13" t="n"/>
      <c r="D166" s="13" t="n"/>
      <c r="E166" s="14" t="n"/>
      <c r="F166" s="15" t="n"/>
      <c r="G166" s="13" t="n"/>
      <c r="H166" s="15" t="n"/>
      <c r="I166" s="15" t="n"/>
      <c r="J166" s="15" t="n"/>
      <c r="K166" s="13" t="n"/>
      <c r="L166" s="15" t="n"/>
      <c r="M166" s="13" t="n"/>
      <c r="N166" s="14" t="n"/>
      <c r="O166" s="16">
        <f>IF(OR($B166="",$F166=""),"",IF($L166&lt;&gt;"",$L166-$F166,TODAY()-$F166))</f>
        <v/>
      </c>
      <c r="P166" s="16">
        <f>IF($I166="","",IF($J166&lt;&gt;"",$J166-$I166,TODAY()-$I166))</f>
        <v/>
      </c>
      <c r="Q166" s="16">
        <f>IF(OR($L166="",$H166=""),"",IF($L166&lt;=$H166,"Yes","No"))</f>
        <v/>
      </c>
      <c r="R166" s="16">
        <f>IF(OR($B166="",$H166="",OR($M166="Done",$M166="Not proceeding")),"",$H166-TODAY())</f>
        <v/>
      </c>
      <c r="S166" s="17">
        <f>IF($B166="","",TRIM(IF(OR($M166="Done",$M166="Not proceeding"),"",IF($G166="","No owner. ","")&amp;IF($H166="","No due date. ",IF($H166&lt;TODAY(),"Past due date. ",IF($H166-TODAY()&lt;=$C$5,"Due soon. ",""))))&amp;IF(AND($D166="Recommendation",$I166=""),"Recommendation not sent. ","")&amp;IF(AND($I166&lt;&gt;"",$J166=""),IF(TODAY()-$I166&gt;$C$4,"Response overdue. ",IF($I166+$C$4-TODAY()&lt;=$C$5,"Response due soon. ","Awaiting response. ")),"")&amp;IF(AND($M166="Done",$L166=""),"Add date closed. ","")))</f>
        <v/>
      </c>
      <c r="T166" s="16">
        <f>IF($B166="","",IF(OR($M166="Done",$M166="Not proceeding"),"Closed",IF(OR(ISNUMBER(SEARCH("Past due",$S166)),ISNUMBER(SEARCH("Response overdue",$S166))),"Overdue",IF(ISNUMBER(SEARCH("soon",$S166)),"Due soon",IF(OR($G166="",$H166=""),"Needs owner or date","On track")))))</f>
        <v/>
      </c>
    </row>
    <row r="167">
      <c r="A167" s="13">
        <f>IF($B167="","",ROW()-7)</f>
        <v/>
      </c>
      <c r="B167" s="14" t="n"/>
      <c r="C167" s="13" t="n"/>
      <c r="D167" s="13" t="n"/>
      <c r="E167" s="14" t="n"/>
      <c r="F167" s="15" t="n"/>
      <c r="G167" s="13" t="n"/>
      <c r="H167" s="15" t="n"/>
      <c r="I167" s="15" t="n"/>
      <c r="J167" s="15" t="n"/>
      <c r="K167" s="13" t="n"/>
      <c r="L167" s="15" t="n"/>
      <c r="M167" s="13" t="n"/>
      <c r="N167" s="14" t="n"/>
      <c r="O167" s="16">
        <f>IF(OR($B167="",$F167=""),"",IF($L167&lt;&gt;"",$L167-$F167,TODAY()-$F167))</f>
        <v/>
      </c>
      <c r="P167" s="16">
        <f>IF($I167="","",IF($J167&lt;&gt;"",$J167-$I167,TODAY()-$I167))</f>
        <v/>
      </c>
      <c r="Q167" s="16">
        <f>IF(OR($L167="",$H167=""),"",IF($L167&lt;=$H167,"Yes","No"))</f>
        <v/>
      </c>
      <c r="R167" s="16">
        <f>IF(OR($B167="",$H167="",OR($M167="Done",$M167="Not proceeding")),"",$H167-TODAY())</f>
        <v/>
      </c>
      <c r="S167" s="17">
        <f>IF($B167="","",TRIM(IF(OR($M167="Done",$M167="Not proceeding"),"",IF($G167="","No owner. ","")&amp;IF($H167="","No due date. ",IF($H167&lt;TODAY(),"Past due date. ",IF($H167-TODAY()&lt;=$C$5,"Due soon. ",""))))&amp;IF(AND($D167="Recommendation",$I167=""),"Recommendation not sent. ","")&amp;IF(AND($I167&lt;&gt;"",$J167=""),IF(TODAY()-$I167&gt;$C$4,"Response overdue. ",IF($I167+$C$4-TODAY()&lt;=$C$5,"Response due soon. ","Awaiting response. ")),"")&amp;IF(AND($M167="Done",$L167=""),"Add date closed. ","")))</f>
        <v/>
      </c>
      <c r="T167" s="16">
        <f>IF($B167="","",IF(OR($M167="Done",$M167="Not proceeding"),"Closed",IF(OR(ISNUMBER(SEARCH("Past due",$S167)),ISNUMBER(SEARCH("Response overdue",$S167))),"Overdue",IF(ISNUMBER(SEARCH("soon",$S167)),"Due soon",IF(OR($G167="",$H167=""),"Needs owner or date","On track")))))</f>
        <v/>
      </c>
    </row>
    <row r="168">
      <c r="A168" s="13">
        <f>IF($B168="","",ROW()-7)</f>
        <v/>
      </c>
      <c r="B168" s="14" t="n"/>
      <c r="C168" s="13" t="n"/>
      <c r="D168" s="13" t="n"/>
      <c r="E168" s="14" t="n"/>
      <c r="F168" s="15" t="n"/>
      <c r="G168" s="13" t="n"/>
      <c r="H168" s="15" t="n"/>
      <c r="I168" s="15" t="n"/>
      <c r="J168" s="15" t="n"/>
      <c r="K168" s="13" t="n"/>
      <c r="L168" s="15" t="n"/>
      <c r="M168" s="13" t="n"/>
      <c r="N168" s="14" t="n"/>
      <c r="O168" s="16">
        <f>IF(OR($B168="",$F168=""),"",IF($L168&lt;&gt;"",$L168-$F168,TODAY()-$F168))</f>
        <v/>
      </c>
      <c r="P168" s="16">
        <f>IF($I168="","",IF($J168&lt;&gt;"",$J168-$I168,TODAY()-$I168))</f>
        <v/>
      </c>
      <c r="Q168" s="16">
        <f>IF(OR($L168="",$H168=""),"",IF($L168&lt;=$H168,"Yes","No"))</f>
        <v/>
      </c>
      <c r="R168" s="16">
        <f>IF(OR($B168="",$H168="",OR($M168="Done",$M168="Not proceeding")),"",$H168-TODAY())</f>
        <v/>
      </c>
      <c r="S168" s="17">
        <f>IF($B168="","",TRIM(IF(OR($M168="Done",$M168="Not proceeding"),"",IF($G168="","No owner. ","")&amp;IF($H168="","No due date. ",IF($H168&lt;TODAY(),"Past due date. ",IF($H168-TODAY()&lt;=$C$5,"Due soon. ",""))))&amp;IF(AND($D168="Recommendation",$I168=""),"Recommendation not sent. ","")&amp;IF(AND($I168&lt;&gt;"",$J168=""),IF(TODAY()-$I168&gt;$C$4,"Response overdue. ",IF($I168+$C$4-TODAY()&lt;=$C$5,"Response due soon. ","Awaiting response. ")),"")&amp;IF(AND($M168="Done",$L168=""),"Add date closed. ","")))</f>
        <v/>
      </c>
      <c r="T168" s="16">
        <f>IF($B168="","",IF(OR($M168="Done",$M168="Not proceeding"),"Closed",IF(OR(ISNUMBER(SEARCH("Past due",$S168)),ISNUMBER(SEARCH("Response overdue",$S168))),"Overdue",IF(ISNUMBER(SEARCH("soon",$S168)),"Due soon",IF(OR($G168="",$H168=""),"Needs owner or date","On track")))))</f>
        <v/>
      </c>
    </row>
    <row r="169">
      <c r="A169" s="13">
        <f>IF($B169="","",ROW()-7)</f>
        <v/>
      </c>
      <c r="B169" s="14" t="n"/>
      <c r="C169" s="13" t="n"/>
      <c r="D169" s="13" t="n"/>
      <c r="E169" s="14" t="n"/>
      <c r="F169" s="15" t="n"/>
      <c r="G169" s="13" t="n"/>
      <c r="H169" s="15" t="n"/>
      <c r="I169" s="15" t="n"/>
      <c r="J169" s="15" t="n"/>
      <c r="K169" s="13" t="n"/>
      <c r="L169" s="15" t="n"/>
      <c r="M169" s="13" t="n"/>
      <c r="N169" s="14" t="n"/>
      <c r="O169" s="16">
        <f>IF(OR($B169="",$F169=""),"",IF($L169&lt;&gt;"",$L169-$F169,TODAY()-$F169))</f>
        <v/>
      </c>
      <c r="P169" s="16">
        <f>IF($I169="","",IF($J169&lt;&gt;"",$J169-$I169,TODAY()-$I169))</f>
        <v/>
      </c>
      <c r="Q169" s="16">
        <f>IF(OR($L169="",$H169=""),"",IF($L169&lt;=$H169,"Yes","No"))</f>
        <v/>
      </c>
      <c r="R169" s="16">
        <f>IF(OR($B169="",$H169="",OR($M169="Done",$M169="Not proceeding")),"",$H169-TODAY())</f>
        <v/>
      </c>
      <c r="S169" s="17">
        <f>IF($B169="","",TRIM(IF(OR($M169="Done",$M169="Not proceeding"),"",IF($G169="","No owner. ","")&amp;IF($H169="","No due date. ",IF($H169&lt;TODAY(),"Past due date. ",IF($H169-TODAY()&lt;=$C$5,"Due soon. ",""))))&amp;IF(AND($D169="Recommendation",$I169=""),"Recommendation not sent. ","")&amp;IF(AND($I169&lt;&gt;"",$J169=""),IF(TODAY()-$I169&gt;$C$4,"Response overdue. ",IF($I169+$C$4-TODAY()&lt;=$C$5,"Response due soon. ","Awaiting response. ")),"")&amp;IF(AND($M169="Done",$L169=""),"Add date closed. ","")))</f>
        <v/>
      </c>
      <c r="T169" s="16">
        <f>IF($B169="","",IF(OR($M169="Done",$M169="Not proceeding"),"Closed",IF(OR(ISNUMBER(SEARCH("Past due",$S169)),ISNUMBER(SEARCH("Response overdue",$S169))),"Overdue",IF(ISNUMBER(SEARCH("soon",$S169)),"Due soon",IF(OR($G169="",$H169=""),"Needs owner or date","On track")))))</f>
        <v/>
      </c>
    </row>
    <row r="170">
      <c r="A170" s="13">
        <f>IF($B170="","",ROW()-7)</f>
        <v/>
      </c>
      <c r="B170" s="14" t="n"/>
      <c r="C170" s="13" t="n"/>
      <c r="D170" s="13" t="n"/>
      <c r="E170" s="14" t="n"/>
      <c r="F170" s="15" t="n"/>
      <c r="G170" s="13" t="n"/>
      <c r="H170" s="15" t="n"/>
      <c r="I170" s="15" t="n"/>
      <c r="J170" s="15" t="n"/>
      <c r="K170" s="13" t="n"/>
      <c r="L170" s="15" t="n"/>
      <c r="M170" s="13" t="n"/>
      <c r="N170" s="14" t="n"/>
      <c r="O170" s="16">
        <f>IF(OR($B170="",$F170=""),"",IF($L170&lt;&gt;"",$L170-$F170,TODAY()-$F170))</f>
        <v/>
      </c>
      <c r="P170" s="16">
        <f>IF($I170="","",IF($J170&lt;&gt;"",$J170-$I170,TODAY()-$I170))</f>
        <v/>
      </c>
      <c r="Q170" s="16">
        <f>IF(OR($L170="",$H170=""),"",IF($L170&lt;=$H170,"Yes","No"))</f>
        <v/>
      </c>
      <c r="R170" s="16">
        <f>IF(OR($B170="",$H170="",OR($M170="Done",$M170="Not proceeding")),"",$H170-TODAY())</f>
        <v/>
      </c>
      <c r="S170" s="17">
        <f>IF($B170="","",TRIM(IF(OR($M170="Done",$M170="Not proceeding"),"",IF($G170="","No owner. ","")&amp;IF($H170="","No due date. ",IF($H170&lt;TODAY(),"Past due date. ",IF($H170-TODAY()&lt;=$C$5,"Due soon. ",""))))&amp;IF(AND($D170="Recommendation",$I170=""),"Recommendation not sent. ","")&amp;IF(AND($I170&lt;&gt;"",$J170=""),IF(TODAY()-$I170&gt;$C$4,"Response overdue. ",IF($I170+$C$4-TODAY()&lt;=$C$5,"Response due soon. ","Awaiting response. ")),"")&amp;IF(AND($M170="Done",$L170=""),"Add date closed. ","")))</f>
        <v/>
      </c>
      <c r="T170" s="16">
        <f>IF($B170="","",IF(OR($M170="Done",$M170="Not proceeding"),"Closed",IF(OR(ISNUMBER(SEARCH("Past due",$S170)),ISNUMBER(SEARCH("Response overdue",$S170))),"Overdue",IF(ISNUMBER(SEARCH("soon",$S170)),"Due soon",IF(OR($G170="",$H170=""),"Needs owner or date","On track")))))</f>
        <v/>
      </c>
    </row>
    <row r="171">
      <c r="A171" s="13">
        <f>IF($B171="","",ROW()-7)</f>
        <v/>
      </c>
      <c r="B171" s="14" t="n"/>
      <c r="C171" s="13" t="n"/>
      <c r="D171" s="13" t="n"/>
      <c r="E171" s="14" t="n"/>
      <c r="F171" s="15" t="n"/>
      <c r="G171" s="13" t="n"/>
      <c r="H171" s="15" t="n"/>
      <c r="I171" s="15" t="n"/>
      <c r="J171" s="15" t="n"/>
      <c r="K171" s="13" t="n"/>
      <c r="L171" s="15" t="n"/>
      <c r="M171" s="13" t="n"/>
      <c r="N171" s="14" t="n"/>
      <c r="O171" s="16">
        <f>IF(OR($B171="",$F171=""),"",IF($L171&lt;&gt;"",$L171-$F171,TODAY()-$F171))</f>
        <v/>
      </c>
      <c r="P171" s="16">
        <f>IF($I171="","",IF($J171&lt;&gt;"",$J171-$I171,TODAY()-$I171))</f>
        <v/>
      </c>
      <c r="Q171" s="16">
        <f>IF(OR($L171="",$H171=""),"",IF($L171&lt;=$H171,"Yes","No"))</f>
        <v/>
      </c>
      <c r="R171" s="16">
        <f>IF(OR($B171="",$H171="",OR($M171="Done",$M171="Not proceeding")),"",$H171-TODAY())</f>
        <v/>
      </c>
      <c r="S171" s="17">
        <f>IF($B171="","",TRIM(IF(OR($M171="Done",$M171="Not proceeding"),"",IF($G171="","No owner. ","")&amp;IF($H171="","No due date. ",IF($H171&lt;TODAY(),"Past due date. ",IF($H171-TODAY()&lt;=$C$5,"Due soon. ",""))))&amp;IF(AND($D171="Recommendation",$I171=""),"Recommendation not sent. ","")&amp;IF(AND($I171&lt;&gt;"",$J171=""),IF(TODAY()-$I171&gt;$C$4,"Response overdue. ",IF($I171+$C$4-TODAY()&lt;=$C$5,"Response due soon. ","Awaiting response. ")),"")&amp;IF(AND($M171="Done",$L171=""),"Add date closed. ","")))</f>
        <v/>
      </c>
      <c r="T171" s="16">
        <f>IF($B171="","",IF(OR($M171="Done",$M171="Not proceeding"),"Closed",IF(OR(ISNUMBER(SEARCH("Past due",$S171)),ISNUMBER(SEARCH("Response overdue",$S171))),"Overdue",IF(ISNUMBER(SEARCH("soon",$S171)),"Due soon",IF(OR($G171="",$H171=""),"Needs owner or date","On track")))))</f>
        <v/>
      </c>
    </row>
    <row r="172">
      <c r="A172" s="13">
        <f>IF($B172="","",ROW()-7)</f>
        <v/>
      </c>
      <c r="B172" s="14" t="n"/>
      <c r="C172" s="13" t="n"/>
      <c r="D172" s="13" t="n"/>
      <c r="E172" s="14" t="n"/>
      <c r="F172" s="15" t="n"/>
      <c r="G172" s="13" t="n"/>
      <c r="H172" s="15" t="n"/>
      <c r="I172" s="15" t="n"/>
      <c r="J172" s="15" t="n"/>
      <c r="K172" s="13" t="n"/>
      <c r="L172" s="15" t="n"/>
      <c r="M172" s="13" t="n"/>
      <c r="N172" s="14" t="n"/>
      <c r="O172" s="16">
        <f>IF(OR($B172="",$F172=""),"",IF($L172&lt;&gt;"",$L172-$F172,TODAY()-$F172))</f>
        <v/>
      </c>
      <c r="P172" s="16">
        <f>IF($I172="","",IF($J172&lt;&gt;"",$J172-$I172,TODAY()-$I172))</f>
        <v/>
      </c>
      <c r="Q172" s="16">
        <f>IF(OR($L172="",$H172=""),"",IF($L172&lt;=$H172,"Yes","No"))</f>
        <v/>
      </c>
      <c r="R172" s="16">
        <f>IF(OR($B172="",$H172="",OR($M172="Done",$M172="Not proceeding")),"",$H172-TODAY())</f>
        <v/>
      </c>
      <c r="S172" s="17">
        <f>IF($B172="","",TRIM(IF(OR($M172="Done",$M172="Not proceeding"),"",IF($G172="","No owner. ","")&amp;IF($H172="","No due date. ",IF($H172&lt;TODAY(),"Past due date. ",IF($H172-TODAY()&lt;=$C$5,"Due soon. ",""))))&amp;IF(AND($D172="Recommendation",$I172=""),"Recommendation not sent. ","")&amp;IF(AND($I172&lt;&gt;"",$J172=""),IF(TODAY()-$I172&gt;$C$4,"Response overdue. ",IF($I172+$C$4-TODAY()&lt;=$C$5,"Response due soon. ","Awaiting response. ")),"")&amp;IF(AND($M172="Done",$L172=""),"Add date closed. ","")))</f>
        <v/>
      </c>
      <c r="T172" s="16">
        <f>IF($B172="","",IF(OR($M172="Done",$M172="Not proceeding"),"Closed",IF(OR(ISNUMBER(SEARCH("Past due",$S172)),ISNUMBER(SEARCH("Response overdue",$S172))),"Overdue",IF(ISNUMBER(SEARCH("soon",$S172)),"Due soon",IF(OR($G172="",$H172=""),"Needs owner or date","On track")))))</f>
        <v/>
      </c>
    </row>
    <row r="173">
      <c r="A173" s="13">
        <f>IF($B173="","",ROW()-7)</f>
        <v/>
      </c>
      <c r="B173" s="14" t="n"/>
      <c r="C173" s="13" t="n"/>
      <c r="D173" s="13" t="n"/>
      <c r="E173" s="14" t="n"/>
      <c r="F173" s="15" t="n"/>
      <c r="G173" s="13" t="n"/>
      <c r="H173" s="15" t="n"/>
      <c r="I173" s="15" t="n"/>
      <c r="J173" s="15" t="n"/>
      <c r="K173" s="13" t="n"/>
      <c r="L173" s="15" t="n"/>
      <c r="M173" s="13" t="n"/>
      <c r="N173" s="14" t="n"/>
      <c r="O173" s="16">
        <f>IF(OR($B173="",$F173=""),"",IF($L173&lt;&gt;"",$L173-$F173,TODAY()-$F173))</f>
        <v/>
      </c>
      <c r="P173" s="16">
        <f>IF($I173="","",IF($J173&lt;&gt;"",$J173-$I173,TODAY()-$I173))</f>
        <v/>
      </c>
      <c r="Q173" s="16">
        <f>IF(OR($L173="",$H173=""),"",IF($L173&lt;=$H173,"Yes","No"))</f>
        <v/>
      </c>
      <c r="R173" s="16">
        <f>IF(OR($B173="",$H173="",OR($M173="Done",$M173="Not proceeding")),"",$H173-TODAY())</f>
        <v/>
      </c>
      <c r="S173" s="17">
        <f>IF($B173="","",TRIM(IF(OR($M173="Done",$M173="Not proceeding"),"",IF($G173="","No owner. ","")&amp;IF($H173="","No due date. ",IF($H173&lt;TODAY(),"Past due date. ",IF($H173-TODAY()&lt;=$C$5,"Due soon. ",""))))&amp;IF(AND($D173="Recommendation",$I173=""),"Recommendation not sent. ","")&amp;IF(AND($I173&lt;&gt;"",$J173=""),IF(TODAY()-$I173&gt;$C$4,"Response overdue. ",IF($I173+$C$4-TODAY()&lt;=$C$5,"Response due soon. ","Awaiting response. ")),"")&amp;IF(AND($M173="Done",$L173=""),"Add date closed. ","")))</f>
        <v/>
      </c>
      <c r="T173" s="16">
        <f>IF($B173="","",IF(OR($M173="Done",$M173="Not proceeding"),"Closed",IF(OR(ISNUMBER(SEARCH("Past due",$S173)),ISNUMBER(SEARCH("Response overdue",$S173))),"Overdue",IF(ISNUMBER(SEARCH("soon",$S173)),"Due soon",IF(OR($G173="",$H173=""),"Needs owner or date","On track")))))</f>
        <v/>
      </c>
    </row>
    <row r="174">
      <c r="A174" s="13">
        <f>IF($B174="","",ROW()-7)</f>
        <v/>
      </c>
      <c r="B174" s="14" t="n"/>
      <c r="C174" s="13" t="n"/>
      <c r="D174" s="13" t="n"/>
      <c r="E174" s="14" t="n"/>
      <c r="F174" s="15" t="n"/>
      <c r="G174" s="13" t="n"/>
      <c r="H174" s="15" t="n"/>
      <c r="I174" s="15" t="n"/>
      <c r="J174" s="15" t="n"/>
      <c r="K174" s="13" t="n"/>
      <c r="L174" s="15" t="n"/>
      <c r="M174" s="13" t="n"/>
      <c r="N174" s="14" t="n"/>
      <c r="O174" s="16">
        <f>IF(OR($B174="",$F174=""),"",IF($L174&lt;&gt;"",$L174-$F174,TODAY()-$F174))</f>
        <v/>
      </c>
      <c r="P174" s="16">
        <f>IF($I174="","",IF($J174&lt;&gt;"",$J174-$I174,TODAY()-$I174))</f>
        <v/>
      </c>
      <c r="Q174" s="16">
        <f>IF(OR($L174="",$H174=""),"",IF($L174&lt;=$H174,"Yes","No"))</f>
        <v/>
      </c>
      <c r="R174" s="16">
        <f>IF(OR($B174="",$H174="",OR($M174="Done",$M174="Not proceeding")),"",$H174-TODAY())</f>
        <v/>
      </c>
      <c r="S174" s="17">
        <f>IF($B174="","",TRIM(IF(OR($M174="Done",$M174="Not proceeding"),"",IF($G174="","No owner. ","")&amp;IF($H174="","No due date. ",IF($H174&lt;TODAY(),"Past due date. ",IF($H174-TODAY()&lt;=$C$5,"Due soon. ",""))))&amp;IF(AND($D174="Recommendation",$I174=""),"Recommendation not sent. ","")&amp;IF(AND($I174&lt;&gt;"",$J174=""),IF(TODAY()-$I174&gt;$C$4,"Response overdue. ",IF($I174+$C$4-TODAY()&lt;=$C$5,"Response due soon. ","Awaiting response. ")),"")&amp;IF(AND($M174="Done",$L174=""),"Add date closed. ","")))</f>
        <v/>
      </c>
      <c r="T174" s="16">
        <f>IF($B174="","",IF(OR($M174="Done",$M174="Not proceeding"),"Closed",IF(OR(ISNUMBER(SEARCH("Past due",$S174)),ISNUMBER(SEARCH("Response overdue",$S174))),"Overdue",IF(ISNUMBER(SEARCH("soon",$S174)),"Due soon",IF(OR($G174="",$H174=""),"Needs owner or date","On track")))))</f>
        <v/>
      </c>
    </row>
    <row r="175">
      <c r="A175" s="13">
        <f>IF($B175="","",ROW()-7)</f>
        <v/>
      </c>
      <c r="B175" s="14" t="n"/>
      <c r="C175" s="13" t="n"/>
      <c r="D175" s="13" t="n"/>
      <c r="E175" s="14" t="n"/>
      <c r="F175" s="15" t="n"/>
      <c r="G175" s="13" t="n"/>
      <c r="H175" s="15" t="n"/>
      <c r="I175" s="15" t="n"/>
      <c r="J175" s="15" t="n"/>
      <c r="K175" s="13" t="n"/>
      <c r="L175" s="15" t="n"/>
      <c r="M175" s="13" t="n"/>
      <c r="N175" s="14" t="n"/>
      <c r="O175" s="16">
        <f>IF(OR($B175="",$F175=""),"",IF($L175&lt;&gt;"",$L175-$F175,TODAY()-$F175))</f>
        <v/>
      </c>
      <c r="P175" s="16">
        <f>IF($I175="","",IF($J175&lt;&gt;"",$J175-$I175,TODAY()-$I175))</f>
        <v/>
      </c>
      <c r="Q175" s="16">
        <f>IF(OR($L175="",$H175=""),"",IF($L175&lt;=$H175,"Yes","No"))</f>
        <v/>
      </c>
      <c r="R175" s="16">
        <f>IF(OR($B175="",$H175="",OR($M175="Done",$M175="Not proceeding")),"",$H175-TODAY())</f>
        <v/>
      </c>
      <c r="S175" s="17">
        <f>IF($B175="","",TRIM(IF(OR($M175="Done",$M175="Not proceeding"),"",IF($G175="","No owner. ","")&amp;IF($H175="","No due date. ",IF($H175&lt;TODAY(),"Past due date. ",IF($H175-TODAY()&lt;=$C$5,"Due soon. ",""))))&amp;IF(AND($D175="Recommendation",$I175=""),"Recommendation not sent. ","")&amp;IF(AND($I175&lt;&gt;"",$J175=""),IF(TODAY()-$I175&gt;$C$4,"Response overdue. ",IF($I175+$C$4-TODAY()&lt;=$C$5,"Response due soon. ","Awaiting response. ")),"")&amp;IF(AND($M175="Done",$L175=""),"Add date closed. ","")))</f>
        <v/>
      </c>
      <c r="T175" s="16">
        <f>IF($B175="","",IF(OR($M175="Done",$M175="Not proceeding"),"Closed",IF(OR(ISNUMBER(SEARCH("Past due",$S175)),ISNUMBER(SEARCH("Response overdue",$S175))),"Overdue",IF(ISNUMBER(SEARCH("soon",$S175)),"Due soon",IF(OR($G175="",$H175=""),"Needs owner or date","On track")))))</f>
        <v/>
      </c>
    </row>
    <row r="176">
      <c r="A176" s="13">
        <f>IF($B176="","",ROW()-7)</f>
        <v/>
      </c>
      <c r="B176" s="14" t="n"/>
      <c r="C176" s="13" t="n"/>
      <c r="D176" s="13" t="n"/>
      <c r="E176" s="14" t="n"/>
      <c r="F176" s="15" t="n"/>
      <c r="G176" s="13" t="n"/>
      <c r="H176" s="15" t="n"/>
      <c r="I176" s="15" t="n"/>
      <c r="J176" s="15" t="n"/>
      <c r="K176" s="13" t="n"/>
      <c r="L176" s="15" t="n"/>
      <c r="M176" s="13" t="n"/>
      <c r="N176" s="14" t="n"/>
      <c r="O176" s="16">
        <f>IF(OR($B176="",$F176=""),"",IF($L176&lt;&gt;"",$L176-$F176,TODAY()-$F176))</f>
        <v/>
      </c>
      <c r="P176" s="16">
        <f>IF($I176="","",IF($J176&lt;&gt;"",$J176-$I176,TODAY()-$I176))</f>
        <v/>
      </c>
      <c r="Q176" s="16">
        <f>IF(OR($L176="",$H176=""),"",IF($L176&lt;=$H176,"Yes","No"))</f>
        <v/>
      </c>
      <c r="R176" s="16">
        <f>IF(OR($B176="",$H176="",OR($M176="Done",$M176="Not proceeding")),"",$H176-TODAY())</f>
        <v/>
      </c>
      <c r="S176" s="17">
        <f>IF($B176="","",TRIM(IF(OR($M176="Done",$M176="Not proceeding"),"",IF($G176="","No owner. ","")&amp;IF($H176="","No due date. ",IF($H176&lt;TODAY(),"Past due date. ",IF($H176-TODAY()&lt;=$C$5,"Due soon. ",""))))&amp;IF(AND($D176="Recommendation",$I176=""),"Recommendation not sent. ","")&amp;IF(AND($I176&lt;&gt;"",$J176=""),IF(TODAY()-$I176&gt;$C$4,"Response overdue. ",IF($I176+$C$4-TODAY()&lt;=$C$5,"Response due soon. ","Awaiting response. ")),"")&amp;IF(AND($M176="Done",$L176=""),"Add date closed. ","")))</f>
        <v/>
      </c>
      <c r="T176" s="16">
        <f>IF($B176="","",IF(OR($M176="Done",$M176="Not proceeding"),"Closed",IF(OR(ISNUMBER(SEARCH("Past due",$S176)),ISNUMBER(SEARCH("Response overdue",$S176))),"Overdue",IF(ISNUMBER(SEARCH("soon",$S176)),"Due soon",IF(OR($G176="",$H176=""),"Needs owner or date","On track")))))</f>
        <v/>
      </c>
    </row>
    <row r="177">
      <c r="A177" s="13">
        <f>IF($B177="","",ROW()-7)</f>
        <v/>
      </c>
      <c r="B177" s="14" t="n"/>
      <c r="C177" s="13" t="n"/>
      <c r="D177" s="13" t="n"/>
      <c r="E177" s="14" t="n"/>
      <c r="F177" s="15" t="n"/>
      <c r="G177" s="13" t="n"/>
      <c r="H177" s="15" t="n"/>
      <c r="I177" s="15" t="n"/>
      <c r="J177" s="15" t="n"/>
      <c r="K177" s="13" t="n"/>
      <c r="L177" s="15" t="n"/>
      <c r="M177" s="13" t="n"/>
      <c r="N177" s="14" t="n"/>
      <c r="O177" s="16">
        <f>IF(OR($B177="",$F177=""),"",IF($L177&lt;&gt;"",$L177-$F177,TODAY()-$F177))</f>
        <v/>
      </c>
      <c r="P177" s="16">
        <f>IF($I177="","",IF($J177&lt;&gt;"",$J177-$I177,TODAY()-$I177))</f>
        <v/>
      </c>
      <c r="Q177" s="16">
        <f>IF(OR($L177="",$H177=""),"",IF($L177&lt;=$H177,"Yes","No"))</f>
        <v/>
      </c>
      <c r="R177" s="16">
        <f>IF(OR($B177="",$H177="",OR($M177="Done",$M177="Not proceeding")),"",$H177-TODAY())</f>
        <v/>
      </c>
      <c r="S177" s="17">
        <f>IF($B177="","",TRIM(IF(OR($M177="Done",$M177="Not proceeding"),"",IF($G177="","No owner. ","")&amp;IF($H177="","No due date. ",IF($H177&lt;TODAY(),"Past due date. ",IF($H177-TODAY()&lt;=$C$5,"Due soon. ",""))))&amp;IF(AND($D177="Recommendation",$I177=""),"Recommendation not sent. ","")&amp;IF(AND($I177&lt;&gt;"",$J177=""),IF(TODAY()-$I177&gt;$C$4,"Response overdue. ",IF($I177+$C$4-TODAY()&lt;=$C$5,"Response due soon. ","Awaiting response. ")),"")&amp;IF(AND($M177="Done",$L177=""),"Add date closed. ","")))</f>
        <v/>
      </c>
      <c r="T177" s="16">
        <f>IF($B177="","",IF(OR($M177="Done",$M177="Not proceeding"),"Closed",IF(OR(ISNUMBER(SEARCH("Past due",$S177)),ISNUMBER(SEARCH("Response overdue",$S177))),"Overdue",IF(ISNUMBER(SEARCH("soon",$S177)),"Due soon",IF(OR($G177="",$H177=""),"Needs owner or date","On track")))))</f>
        <v/>
      </c>
    </row>
    <row r="178">
      <c r="A178" s="13">
        <f>IF($B178="","",ROW()-7)</f>
        <v/>
      </c>
      <c r="B178" s="14" t="n"/>
      <c r="C178" s="13" t="n"/>
      <c r="D178" s="13" t="n"/>
      <c r="E178" s="14" t="n"/>
      <c r="F178" s="15" t="n"/>
      <c r="G178" s="13" t="n"/>
      <c r="H178" s="15" t="n"/>
      <c r="I178" s="15" t="n"/>
      <c r="J178" s="15" t="n"/>
      <c r="K178" s="13" t="n"/>
      <c r="L178" s="15" t="n"/>
      <c r="M178" s="13" t="n"/>
      <c r="N178" s="14" t="n"/>
      <c r="O178" s="16">
        <f>IF(OR($B178="",$F178=""),"",IF($L178&lt;&gt;"",$L178-$F178,TODAY()-$F178))</f>
        <v/>
      </c>
      <c r="P178" s="16">
        <f>IF($I178="","",IF($J178&lt;&gt;"",$J178-$I178,TODAY()-$I178))</f>
        <v/>
      </c>
      <c r="Q178" s="16">
        <f>IF(OR($L178="",$H178=""),"",IF($L178&lt;=$H178,"Yes","No"))</f>
        <v/>
      </c>
      <c r="R178" s="16">
        <f>IF(OR($B178="",$H178="",OR($M178="Done",$M178="Not proceeding")),"",$H178-TODAY())</f>
        <v/>
      </c>
      <c r="S178" s="17">
        <f>IF($B178="","",TRIM(IF(OR($M178="Done",$M178="Not proceeding"),"",IF($G178="","No owner. ","")&amp;IF($H178="","No due date. ",IF($H178&lt;TODAY(),"Past due date. ",IF($H178-TODAY()&lt;=$C$5,"Due soon. ",""))))&amp;IF(AND($D178="Recommendation",$I178=""),"Recommendation not sent. ","")&amp;IF(AND($I178&lt;&gt;"",$J178=""),IF(TODAY()-$I178&gt;$C$4,"Response overdue. ",IF($I178+$C$4-TODAY()&lt;=$C$5,"Response due soon. ","Awaiting response. ")),"")&amp;IF(AND($M178="Done",$L178=""),"Add date closed. ","")))</f>
        <v/>
      </c>
      <c r="T178" s="16">
        <f>IF($B178="","",IF(OR($M178="Done",$M178="Not proceeding"),"Closed",IF(OR(ISNUMBER(SEARCH("Past due",$S178)),ISNUMBER(SEARCH("Response overdue",$S178))),"Overdue",IF(ISNUMBER(SEARCH("soon",$S178)),"Due soon",IF(OR($G178="",$H178=""),"Needs owner or date","On track")))))</f>
        <v/>
      </c>
    </row>
    <row r="179">
      <c r="A179" s="13">
        <f>IF($B179="","",ROW()-7)</f>
        <v/>
      </c>
      <c r="B179" s="14" t="n"/>
      <c r="C179" s="13" t="n"/>
      <c r="D179" s="13" t="n"/>
      <c r="E179" s="14" t="n"/>
      <c r="F179" s="15" t="n"/>
      <c r="G179" s="13" t="n"/>
      <c r="H179" s="15" t="n"/>
      <c r="I179" s="15" t="n"/>
      <c r="J179" s="15" t="n"/>
      <c r="K179" s="13" t="n"/>
      <c r="L179" s="15" t="n"/>
      <c r="M179" s="13" t="n"/>
      <c r="N179" s="14" t="n"/>
      <c r="O179" s="16">
        <f>IF(OR($B179="",$F179=""),"",IF($L179&lt;&gt;"",$L179-$F179,TODAY()-$F179))</f>
        <v/>
      </c>
      <c r="P179" s="16">
        <f>IF($I179="","",IF($J179&lt;&gt;"",$J179-$I179,TODAY()-$I179))</f>
        <v/>
      </c>
      <c r="Q179" s="16">
        <f>IF(OR($L179="",$H179=""),"",IF($L179&lt;=$H179,"Yes","No"))</f>
        <v/>
      </c>
      <c r="R179" s="16">
        <f>IF(OR($B179="",$H179="",OR($M179="Done",$M179="Not proceeding")),"",$H179-TODAY())</f>
        <v/>
      </c>
      <c r="S179" s="17">
        <f>IF($B179="","",TRIM(IF(OR($M179="Done",$M179="Not proceeding"),"",IF($G179="","No owner. ","")&amp;IF($H179="","No due date. ",IF($H179&lt;TODAY(),"Past due date. ",IF($H179-TODAY()&lt;=$C$5,"Due soon. ",""))))&amp;IF(AND($D179="Recommendation",$I179=""),"Recommendation not sent. ","")&amp;IF(AND($I179&lt;&gt;"",$J179=""),IF(TODAY()-$I179&gt;$C$4,"Response overdue. ",IF($I179+$C$4-TODAY()&lt;=$C$5,"Response due soon. ","Awaiting response. ")),"")&amp;IF(AND($M179="Done",$L179=""),"Add date closed. ","")))</f>
        <v/>
      </c>
      <c r="T179" s="16">
        <f>IF($B179="","",IF(OR($M179="Done",$M179="Not proceeding"),"Closed",IF(OR(ISNUMBER(SEARCH("Past due",$S179)),ISNUMBER(SEARCH("Response overdue",$S179))),"Overdue",IF(ISNUMBER(SEARCH("soon",$S179)),"Due soon",IF(OR($G179="",$H179=""),"Needs owner or date","On track")))))</f>
        <v/>
      </c>
    </row>
    <row r="180">
      <c r="A180" s="13">
        <f>IF($B180="","",ROW()-7)</f>
        <v/>
      </c>
      <c r="B180" s="14" t="n"/>
      <c r="C180" s="13" t="n"/>
      <c r="D180" s="13" t="n"/>
      <c r="E180" s="14" t="n"/>
      <c r="F180" s="15" t="n"/>
      <c r="G180" s="13" t="n"/>
      <c r="H180" s="15" t="n"/>
      <c r="I180" s="15" t="n"/>
      <c r="J180" s="15" t="n"/>
      <c r="K180" s="13" t="n"/>
      <c r="L180" s="15" t="n"/>
      <c r="M180" s="13" t="n"/>
      <c r="N180" s="14" t="n"/>
      <c r="O180" s="16">
        <f>IF(OR($B180="",$F180=""),"",IF($L180&lt;&gt;"",$L180-$F180,TODAY()-$F180))</f>
        <v/>
      </c>
      <c r="P180" s="16">
        <f>IF($I180="","",IF($J180&lt;&gt;"",$J180-$I180,TODAY()-$I180))</f>
        <v/>
      </c>
      <c r="Q180" s="16">
        <f>IF(OR($L180="",$H180=""),"",IF($L180&lt;=$H180,"Yes","No"))</f>
        <v/>
      </c>
      <c r="R180" s="16">
        <f>IF(OR($B180="",$H180="",OR($M180="Done",$M180="Not proceeding")),"",$H180-TODAY())</f>
        <v/>
      </c>
      <c r="S180" s="17">
        <f>IF($B180="","",TRIM(IF(OR($M180="Done",$M180="Not proceeding"),"",IF($G180="","No owner. ","")&amp;IF($H180="","No due date. ",IF($H180&lt;TODAY(),"Past due date. ",IF($H180-TODAY()&lt;=$C$5,"Due soon. ",""))))&amp;IF(AND($D180="Recommendation",$I180=""),"Recommendation not sent. ","")&amp;IF(AND($I180&lt;&gt;"",$J180=""),IF(TODAY()-$I180&gt;$C$4,"Response overdue. ",IF($I180+$C$4-TODAY()&lt;=$C$5,"Response due soon. ","Awaiting response. ")),"")&amp;IF(AND($M180="Done",$L180=""),"Add date closed. ","")))</f>
        <v/>
      </c>
      <c r="T180" s="16">
        <f>IF($B180="","",IF(OR($M180="Done",$M180="Not proceeding"),"Closed",IF(OR(ISNUMBER(SEARCH("Past due",$S180)),ISNUMBER(SEARCH("Response overdue",$S180))),"Overdue",IF(ISNUMBER(SEARCH("soon",$S180)),"Due soon",IF(OR($G180="",$H180=""),"Needs owner or date","On track")))))</f>
        <v/>
      </c>
    </row>
    <row r="181">
      <c r="A181" s="13">
        <f>IF($B181="","",ROW()-7)</f>
        <v/>
      </c>
      <c r="B181" s="14" t="n"/>
      <c r="C181" s="13" t="n"/>
      <c r="D181" s="13" t="n"/>
      <c r="E181" s="14" t="n"/>
      <c r="F181" s="15" t="n"/>
      <c r="G181" s="13" t="n"/>
      <c r="H181" s="15" t="n"/>
      <c r="I181" s="15" t="n"/>
      <c r="J181" s="15" t="n"/>
      <c r="K181" s="13" t="n"/>
      <c r="L181" s="15" t="n"/>
      <c r="M181" s="13" t="n"/>
      <c r="N181" s="14" t="n"/>
      <c r="O181" s="16">
        <f>IF(OR($B181="",$F181=""),"",IF($L181&lt;&gt;"",$L181-$F181,TODAY()-$F181))</f>
        <v/>
      </c>
      <c r="P181" s="16">
        <f>IF($I181="","",IF($J181&lt;&gt;"",$J181-$I181,TODAY()-$I181))</f>
        <v/>
      </c>
      <c r="Q181" s="16">
        <f>IF(OR($L181="",$H181=""),"",IF($L181&lt;=$H181,"Yes","No"))</f>
        <v/>
      </c>
      <c r="R181" s="16">
        <f>IF(OR($B181="",$H181="",OR($M181="Done",$M181="Not proceeding")),"",$H181-TODAY())</f>
        <v/>
      </c>
      <c r="S181" s="17">
        <f>IF($B181="","",TRIM(IF(OR($M181="Done",$M181="Not proceeding"),"",IF($G181="","No owner. ","")&amp;IF($H181="","No due date. ",IF($H181&lt;TODAY(),"Past due date. ",IF($H181-TODAY()&lt;=$C$5,"Due soon. ",""))))&amp;IF(AND($D181="Recommendation",$I181=""),"Recommendation not sent. ","")&amp;IF(AND($I181&lt;&gt;"",$J181=""),IF(TODAY()-$I181&gt;$C$4,"Response overdue. ",IF($I181+$C$4-TODAY()&lt;=$C$5,"Response due soon. ","Awaiting response. ")),"")&amp;IF(AND($M181="Done",$L181=""),"Add date closed. ","")))</f>
        <v/>
      </c>
      <c r="T181" s="16">
        <f>IF($B181="","",IF(OR($M181="Done",$M181="Not proceeding"),"Closed",IF(OR(ISNUMBER(SEARCH("Past due",$S181)),ISNUMBER(SEARCH("Response overdue",$S181))),"Overdue",IF(ISNUMBER(SEARCH("soon",$S181)),"Due soon",IF(OR($G181="",$H181=""),"Needs owner or date","On track")))))</f>
        <v/>
      </c>
    </row>
    <row r="182">
      <c r="A182" s="13">
        <f>IF($B182="","",ROW()-7)</f>
        <v/>
      </c>
      <c r="B182" s="14" t="n"/>
      <c r="C182" s="13" t="n"/>
      <c r="D182" s="13" t="n"/>
      <c r="E182" s="14" t="n"/>
      <c r="F182" s="15" t="n"/>
      <c r="G182" s="13" t="n"/>
      <c r="H182" s="15" t="n"/>
      <c r="I182" s="15" t="n"/>
      <c r="J182" s="15" t="n"/>
      <c r="K182" s="13" t="n"/>
      <c r="L182" s="15" t="n"/>
      <c r="M182" s="13" t="n"/>
      <c r="N182" s="14" t="n"/>
      <c r="O182" s="16">
        <f>IF(OR($B182="",$F182=""),"",IF($L182&lt;&gt;"",$L182-$F182,TODAY()-$F182))</f>
        <v/>
      </c>
      <c r="P182" s="16">
        <f>IF($I182="","",IF($J182&lt;&gt;"",$J182-$I182,TODAY()-$I182))</f>
        <v/>
      </c>
      <c r="Q182" s="16">
        <f>IF(OR($L182="",$H182=""),"",IF($L182&lt;=$H182,"Yes","No"))</f>
        <v/>
      </c>
      <c r="R182" s="16">
        <f>IF(OR($B182="",$H182="",OR($M182="Done",$M182="Not proceeding")),"",$H182-TODAY())</f>
        <v/>
      </c>
      <c r="S182" s="17">
        <f>IF($B182="","",TRIM(IF(OR($M182="Done",$M182="Not proceeding"),"",IF($G182="","No owner. ","")&amp;IF($H182="","No due date. ",IF($H182&lt;TODAY(),"Past due date. ",IF($H182-TODAY()&lt;=$C$5,"Due soon. ",""))))&amp;IF(AND($D182="Recommendation",$I182=""),"Recommendation not sent. ","")&amp;IF(AND($I182&lt;&gt;"",$J182=""),IF(TODAY()-$I182&gt;$C$4,"Response overdue. ",IF($I182+$C$4-TODAY()&lt;=$C$5,"Response due soon. ","Awaiting response. ")),"")&amp;IF(AND($M182="Done",$L182=""),"Add date closed. ","")))</f>
        <v/>
      </c>
      <c r="T182" s="16">
        <f>IF($B182="","",IF(OR($M182="Done",$M182="Not proceeding"),"Closed",IF(OR(ISNUMBER(SEARCH("Past due",$S182)),ISNUMBER(SEARCH("Response overdue",$S182))),"Overdue",IF(ISNUMBER(SEARCH("soon",$S182)),"Due soon",IF(OR($G182="",$H182=""),"Needs owner or date","On track")))))</f>
        <v/>
      </c>
    </row>
    <row r="183">
      <c r="A183" s="13">
        <f>IF($B183="","",ROW()-7)</f>
        <v/>
      </c>
      <c r="B183" s="14" t="n"/>
      <c r="C183" s="13" t="n"/>
      <c r="D183" s="13" t="n"/>
      <c r="E183" s="14" t="n"/>
      <c r="F183" s="15" t="n"/>
      <c r="G183" s="13" t="n"/>
      <c r="H183" s="15" t="n"/>
      <c r="I183" s="15" t="n"/>
      <c r="J183" s="15" t="n"/>
      <c r="K183" s="13" t="n"/>
      <c r="L183" s="15" t="n"/>
      <c r="M183" s="13" t="n"/>
      <c r="N183" s="14" t="n"/>
      <c r="O183" s="16">
        <f>IF(OR($B183="",$F183=""),"",IF($L183&lt;&gt;"",$L183-$F183,TODAY()-$F183))</f>
        <v/>
      </c>
      <c r="P183" s="16">
        <f>IF($I183="","",IF($J183&lt;&gt;"",$J183-$I183,TODAY()-$I183))</f>
        <v/>
      </c>
      <c r="Q183" s="16">
        <f>IF(OR($L183="",$H183=""),"",IF($L183&lt;=$H183,"Yes","No"))</f>
        <v/>
      </c>
      <c r="R183" s="16">
        <f>IF(OR($B183="",$H183="",OR($M183="Done",$M183="Not proceeding")),"",$H183-TODAY())</f>
        <v/>
      </c>
      <c r="S183" s="17">
        <f>IF($B183="","",TRIM(IF(OR($M183="Done",$M183="Not proceeding"),"",IF($G183="","No owner. ","")&amp;IF($H183="","No due date. ",IF($H183&lt;TODAY(),"Past due date. ",IF($H183-TODAY()&lt;=$C$5,"Due soon. ",""))))&amp;IF(AND($D183="Recommendation",$I183=""),"Recommendation not sent. ","")&amp;IF(AND($I183&lt;&gt;"",$J183=""),IF(TODAY()-$I183&gt;$C$4,"Response overdue. ",IF($I183+$C$4-TODAY()&lt;=$C$5,"Response due soon. ","Awaiting response. ")),"")&amp;IF(AND($M183="Done",$L183=""),"Add date closed. ","")))</f>
        <v/>
      </c>
      <c r="T183" s="16">
        <f>IF($B183="","",IF(OR($M183="Done",$M183="Not proceeding"),"Closed",IF(OR(ISNUMBER(SEARCH("Past due",$S183)),ISNUMBER(SEARCH("Response overdue",$S183))),"Overdue",IF(ISNUMBER(SEARCH("soon",$S183)),"Due soon",IF(OR($G183="",$H183=""),"Needs owner or date","On track")))))</f>
        <v/>
      </c>
    </row>
    <row r="184">
      <c r="A184" s="13">
        <f>IF($B184="","",ROW()-7)</f>
        <v/>
      </c>
      <c r="B184" s="14" t="n"/>
      <c r="C184" s="13" t="n"/>
      <c r="D184" s="13" t="n"/>
      <c r="E184" s="14" t="n"/>
      <c r="F184" s="15" t="n"/>
      <c r="G184" s="13" t="n"/>
      <c r="H184" s="15" t="n"/>
      <c r="I184" s="15" t="n"/>
      <c r="J184" s="15" t="n"/>
      <c r="K184" s="13" t="n"/>
      <c r="L184" s="15" t="n"/>
      <c r="M184" s="13" t="n"/>
      <c r="N184" s="14" t="n"/>
      <c r="O184" s="16">
        <f>IF(OR($B184="",$F184=""),"",IF($L184&lt;&gt;"",$L184-$F184,TODAY()-$F184))</f>
        <v/>
      </c>
      <c r="P184" s="16">
        <f>IF($I184="","",IF($J184&lt;&gt;"",$J184-$I184,TODAY()-$I184))</f>
        <v/>
      </c>
      <c r="Q184" s="16">
        <f>IF(OR($L184="",$H184=""),"",IF($L184&lt;=$H184,"Yes","No"))</f>
        <v/>
      </c>
      <c r="R184" s="16">
        <f>IF(OR($B184="",$H184="",OR($M184="Done",$M184="Not proceeding")),"",$H184-TODAY())</f>
        <v/>
      </c>
      <c r="S184" s="17">
        <f>IF($B184="","",TRIM(IF(OR($M184="Done",$M184="Not proceeding"),"",IF($G184="","No owner. ","")&amp;IF($H184="","No due date. ",IF($H184&lt;TODAY(),"Past due date. ",IF($H184-TODAY()&lt;=$C$5,"Due soon. ",""))))&amp;IF(AND($D184="Recommendation",$I184=""),"Recommendation not sent. ","")&amp;IF(AND($I184&lt;&gt;"",$J184=""),IF(TODAY()-$I184&gt;$C$4,"Response overdue. ",IF($I184+$C$4-TODAY()&lt;=$C$5,"Response due soon. ","Awaiting response. ")),"")&amp;IF(AND($M184="Done",$L184=""),"Add date closed. ","")))</f>
        <v/>
      </c>
      <c r="T184" s="16">
        <f>IF($B184="","",IF(OR($M184="Done",$M184="Not proceeding"),"Closed",IF(OR(ISNUMBER(SEARCH("Past due",$S184)),ISNUMBER(SEARCH("Response overdue",$S184))),"Overdue",IF(ISNUMBER(SEARCH("soon",$S184)),"Due soon",IF(OR($G184="",$H184=""),"Needs owner or date","On track")))))</f>
        <v/>
      </c>
    </row>
    <row r="185">
      <c r="A185" s="13">
        <f>IF($B185="","",ROW()-7)</f>
        <v/>
      </c>
      <c r="B185" s="14" t="n"/>
      <c r="C185" s="13" t="n"/>
      <c r="D185" s="13" t="n"/>
      <c r="E185" s="14" t="n"/>
      <c r="F185" s="15" t="n"/>
      <c r="G185" s="13" t="n"/>
      <c r="H185" s="15" t="n"/>
      <c r="I185" s="15" t="n"/>
      <c r="J185" s="15" t="n"/>
      <c r="K185" s="13" t="n"/>
      <c r="L185" s="15" t="n"/>
      <c r="M185" s="13" t="n"/>
      <c r="N185" s="14" t="n"/>
      <c r="O185" s="16">
        <f>IF(OR($B185="",$F185=""),"",IF($L185&lt;&gt;"",$L185-$F185,TODAY()-$F185))</f>
        <v/>
      </c>
      <c r="P185" s="16">
        <f>IF($I185="","",IF($J185&lt;&gt;"",$J185-$I185,TODAY()-$I185))</f>
        <v/>
      </c>
      <c r="Q185" s="16">
        <f>IF(OR($L185="",$H185=""),"",IF($L185&lt;=$H185,"Yes","No"))</f>
        <v/>
      </c>
      <c r="R185" s="16">
        <f>IF(OR($B185="",$H185="",OR($M185="Done",$M185="Not proceeding")),"",$H185-TODAY())</f>
        <v/>
      </c>
      <c r="S185" s="17">
        <f>IF($B185="","",TRIM(IF(OR($M185="Done",$M185="Not proceeding"),"",IF($G185="","No owner. ","")&amp;IF($H185="","No due date. ",IF($H185&lt;TODAY(),"Past due date. ",IF($H185-TODAY()&lt;=$C$5,"Due soon. ",""))))&amp;IF(AND($D185="Recommendation",$I185=""),"Recommendation not sent. ","")&amp;IF(AND($I185&lt;&gt;"",$J185=""),IF(TODAY()-$I185&gt;$C$4,"Response overdue. ",IF($I185+$C$4-TODAY()&lt;=$C$5,"Response due soon. ","Awaiting response. ")),"")&amp;IF(AND($M185="Done",$L185=""),"Add date closed. ","")))</f>
        <v/>
      </c>
      <c r="T185" s="16">
        <f>IF($B185="","",IF(OR($M185="Done",$M185="Not proceeding"),"Closed",IF(OR(ISNUMBER(SEARCH("Past due",$S185)),ISNUMBER(SEARCH("Response overdue",$S185))),"Overdue",IF(ISNUMBER(SEARCH("soon",$S185)),"Due soon",IF(OR($G185="",$H185=""),"Needs owner or date","On track")))))</f>
        <v/>
      </c>
    </row>
    <row r="186">
      <c r="A186" s="13">
        <f>IF($B186="","",ROW()-7)</f>
        <v/>
      </c>
      <c r="B186" s="14" t="n"/>
      <c r="C186" s="13" t="n"/>
      <c r="D186" s="13" t="n"/>
      <c r="E186" s="14" t="n"/>
      <c r="F186" s="15" t="n"/>
      <c r="G186" s="13" t="n"/>
      <c r="H186" s="15" t="n"/>
      <c r="I186" s="15" t="n"/>
      <c r="J186" s="15" t="n"/>
      <c r="K186" s="13" t="n"/>
      <c r="L186" s="15" t="n"/>
      <c r="M186" s="13" t="n"/>
      <c r="N186" s="14" t="n"/>
      <c r="O186" s="16">
        <f>IF(OR($B186="",$F186=""),"",IF($L186&lt;&gt;"",$L186-$F186,TODAY()-$F186))</f>
        <v/>
      </c>
      <c r="P186" s="16">
        <f>IF($I186="","",IF($J186&lt;&gt;"",$J186-$I186,TODAY()-$I186))</f>
        <v/>
      </c>
      <c r="Q186" s="16">
        <f>IF(OR($L186="",$H186=""),"",IF($L186&lt;=$H186,"Yes","No"))</f>
        <v/>
      </c>
      <c r="R186" s="16">
        <f>IF(OR($B186="",$H186="",OR($M186="Done",$M186="Not proceeding")),"",$H186-TODAY())</f>
        <v/>
      </c>
      <c r="S186" s="17">
        <f>IF($B186="","",TRIM(IF(OR($M186="Done",$M186="Not proceeding"),"",IF($G186="","No owner. ","")&amp;IF($H186="","No due date. ",IF($H186&lt;TODAY(),"Past due date. ",IF($H186-TODAY()&lt;=$C$5,"Due soon. ",""))))&amp;IF(AND($D186="Recommendation",$I186=""),"Recommendation not sent. ","")&amp;IF(AND($I186&lt;&gt;"",$J186=""),IF(TODAY()-$I186&gt;$C$4,"Response overdue. ",IF($I186+$C$4-TODAY()&lt;=$C$5,"Response due soon. ","Awaiting response. ")),"")&amp;IF(AND($M186="Done",$L186=""),"Add date closed. ","")))</f>
        <v/>
      </c>
      <c r="T186" s="16">
        <f>IF($B186="","",IF(OR($M186="Done",$M186="Not proceeding"),"Closed",IF(OR(ISNUMBER(SEARCH("Past due",$S186)),ISNUMBER(SEARCH("Response overdue",$S186))),"Overdue",IF(ISNUMBER(SEARCH("soon",$S186)),"Due soon",IF(OR($G186="",$H186=""),"Needs owner or date","On track")))))</f>
        <v/>
      </c>
    </row>
    <row r="187">
      <c r="A187" s="13">
        <f>IF($B187="","",ROW()-7)</f>
        <v/>
      </c>
      <c r="B187" s="14" t="n"/>
      <c r="C187" s="13" t="n"/>
      <c r="D187" s="13" t="n"/>
      <c r="E187" s="14" t="n"/>
      <c r="F187" s="15" t="n"/>
      <c r="G187" s="13" t="n"/>
      <c r="H187" s="15" t="n"/>
      <c r="I187" s="15" t="n"/>
      <c r="J187" s="15" t="n"/>
      <c r="K187" s="13" t="n"/>
      <c r="L187" s="15" t="n"/>
      <c r="M187" s="13" t="n"/>
      <c r="N187" s="14" t="n"/>
      <c r="O187" s="16">
        <f>IF(OR($B187="",$F187=""),"",IF($L187&lt;&gt;"",$L187-$F187,TODAY()-$F187))</f>
        <v/>
      </c>
      <c r="P187" s="16">
        <f>IF($I187="","",IF($J187&lt;&gt;"",$J187-$I187,TODAY()-$I187))</f>
        <v/>
      </c>
      <c r="Q187" s="16">
        <f>IF(OR($L187="",$H187=""),"",IF($L187&lt;=$H187,"Yes","No"))</f>
        <v/>
      </c>
      <c r="R187" s="16">
        <f>IF(OR($B187="",$H187="",OR($M187="Done",$M187="Not proceeding")),"",$H187-TODAY())</f>
        <v/>
      </c>
      <c r="S187" s="17">
        <f>IF($B187="","",TRIM(IF(OR($M187="Done",$M187="Not proceeding"),"",IF($G187="","No owner. ","")&amp;IF($H187="","No due date. ",IF($H187&lt;TODAY(),"Past due date. ",IF($H187-TODAY()&lt;=$C$5,"Due soon. ",""))))&amp;IF(AND($D187="Recommendation",$I187=""),"Recommendation not sent. ","")&amp;IF(AND($I187&lt;&gt;"",$J187=""),IF(TODAY()-$I187&gt;$C$4,"Response overdue. ",IF($I187+$C$4-TODAY()&lt;=$C$5,"Response due soon. ","Awaiting response. ")),"")&amp;IF(AND($M187="Done",$L187=""),"Add date closed. ","")))</f>
        <v/>
      </c>
      <c r="T187" s="16">
        <f>IF($B187="","",IF(OR($M187="Done",$M187="Not proceeding"),"Closed",IF(OR(ISNUMBER(SEARCH("Past due",$S187)),ISNUMBER(SEARCH("Response overdue",$S187))),"Overdue",IF(ISNUMBER(SEARCH("soon",$S187)),"Due soon",IF(OR($G187="",$H187=""),"Needs owner or date","On track")))))</f>
        <v/>
      </c>
    </row>
    <row r="188">
      <c r="A188" s="13">
        <f>IF($B188="","",ROW()-7)</f>
        <v/>
      </c>
      <c r="B188" s="14" t="n"/>
      <c r="C188" s="13" t="n"/>
      <c r="D188" s="13" t="n"/>
      <c r="E188" s="14" t="n"/>
      <c r="F188" s="15" t="n"/>
      <c r="G188" s="13" t="n"/>
      <c r="H188" s="15" t="n"/>
      <c r="I188" s="15" t="n"/>
      <c r="J188" s="15" t="n"/>
      <c r="K188" s="13" t="n"/>
      <c r="L188" s="15" t="n"/>
      <c r="M188" s="13" t="n"/>
      <c r="N188" s="14" t="n"/>
      <c r="O188" s="16">
        <f>IF(OR($B188="",$F188=""),"",IF($L188&lt;&gt;"",$L188-$F188,TODAY()-$F188))</f>
        <v/>
      </c>
      <c r="P188" s="16">
        <f>IF($I188="","",IF($J188&lt;&gt;"",$J188-$I188,TODAY()-$I188))</f>
        <v/>
      </c>
      <c r="Q188" s="16">
        <f>IF(OR($L188="",$H188=""),"",IF($L188&lt;=$H188,"Yes","No"))</f>
        <v/>
      </c>
      <c r="R188" s="16">
        <f>IF(OR($B188="",$H188="",OR($M188="Done",$M188="Not proceeding")),"",$H188-TODAY())</f>
        <v/>
      </c>
      <c r="S188" s="17">
        <f>IF($B188="","",TRIM(IF(OR($M188="Done",$M188="Not proceeding"),"",IF($G188="","No owner. ","")&amp;IF($H188="","No due date. ",IF($H188&lt;TODAY(),"Past due date. ",IF($H188-TODAY()&lt;=$C$5,"Due soon. ",""))))&amp;IF(AND($D188="Recommendation",$I188=""),"Recommendation not sent. ","")&amp;IF(AND($I188&lt;&gt;"",$J188=""),IF(TODAY()-$I188&gt;$C$4,"Response overdue. ",IF($I188+$C$4-TODAY()&lt;=$C$5,"Response due soon. ","Awaiting response. ")),"")&amp;IF(AND($M188="Done",$L188=""),"Add date closed. ","")))</f>
        <v/>
      </c>
      <c r="T188" s="16">
        <f>IF($B188="","",IF(OR($M188="Done",$M188="Not proceeding"),"Closed",IF(OR(ISNUMBER(SEARCH("Past due",$S188)),ISNUMBER(SEARCH("Response overdue",$S188))),"Overdue",IF(ISNUMBER(SEARCH("soon",$S188)),"Due soon",IF(OR($G188="",$H188=""),"Needs owner or date","On track")))))</f>
        <v/>
      </c>
    </row>
    <row r="189">
      <c r="A189" s="13">
        <f>IF($B189="","",ROW()-7)</f>
        <v/>
      </c>
      <c r="B189" s="14" t="n"/>
      <c r="C189" s="13" t="n"/>
      <c r="D189" s="13" t="n"/>
      <c r="E189" s="14" t="n"/>
      <c r="F189" s="15" t="n"/>
      <c r="G189" s="13" t="n"/>
      <c r="H189" s="15" t="n"/>
      <c r="I189" s="15" t="n"/>
      <c r="J189" s="15" t="n"/>
      <c r="K189" s="13" t="n"/>
      <c r="L189" s="15" t="n"/>
      <c r="M189" s="13" t="n"/>
      <c r="N189" s="14" t="n"/>
      <c r="O189" s="16">
        <f>IF(OR($B189="",$F189=""),"",IF($L189&lt;&gt;"",$L189-$F189,TODAY()-$F189))</f>
        <v/>
      </c>
      <c r="P189" s="16">
        <f>IF($I189="","",IF($J189&lt;&gt;"",$J189-$I189,TODAY()-$I189))</f>
        <v/>
      </c>
      <c r="Q189" s="16">
        <f>IF(OR($L189="",$H189=""),"",IF($L189&lt;=$H189,"Yes","No"))</f>
        <v/>
      </c>
      <c r="R189" s="16">
        <f>IF(OR($B189="",$H189="",OR($M189="Done",$M189="Not proceeding")),"",$H189-TODAY())</f>
        <v/>
      </c>
      <c r="S189" s="17">
        <f>IF($B189="","",TRIM(IF(OR($M189="Done",$M189="Not proceeding"),"",IF($G189="","No owner. ","")&amp;IF($H189="","No due date. ",IF($H189&lt;TODAY(),"Past due date. ",IF($H189-TODAY()&lt;=$C$5,"Due soon. ",""))))&amp;IF(AND($D189="Recommendation",$I189=""),"Recommendation not sent. ","")&amp;IF(AND($I189&lt;&gt;"",$J189=""),IF(TODAY()-$I189&gt;$C$4,"Response overdue. ",IF($I189+$C$4-TODAY()&lt;=$C$5,"Response due soon. ","Awaiting response. ")),"")&amp;IF(AND($M189="Done",$L189=""),"Add date closed. ","")))</f>
        <v/>
      </c>
      <c r="T189" s="16">
        <f>IF($B189="","",IF(OR($M189="Done",$M189="Not proceeding"),"Closed",IF(OR(ISNUMBER(SEARCH("Past due",$S189)),ISNUMBER(SEARCH("Response overdue",$S189))),"Overdue",IF(ISNUMBER(SEARCH("soon",$S189)),"Due soon",IF(OR($G189="",$H189=""),"Needs owner or date","On track")))))</f>
        <v/>
      </c>
    </row>
    <row r="190">
      <c r="A190" s="13">
        <f>IF($B190="","",ROW()-7)</f>
        <v/>
      </c>
      <c r="B190" s="14" t="n"/>
      <c r="C190" s="13" t="n"/>
      <c r="D190" s="13" t="n"/>
      <c r="E190" s="14" t="n"/>
      <c r="F190" s="15" t="n"/>
      <c r="G190" s="13" t="n"/>
      <c r="H190" s="15" t="n"/>
      <c r="I190" s="15" t="n"/>
      <c r="J190" s="15" t="n"/>
      <c r="K190" s="13" t="n"/>
      <c r="L190" s="15" t="n"/>
      <c r="M190" s="13" t="n"/>
      <c r="N190" s="14" t="n"/>
      <c r="O190" s="16">
        <f>IF(OR($B190="",$F190=""),"",IF($L190&lt;&gt;"",$L190-$F190,TODAY()-$F190))</f>
        <v/>
      </c>
      <c r="P190" s="16">
        <f>IF($I190="","",IF($J190&lt;&gt;"",$J190-$I190,TODAY()-$I190))</f>
        <v/>
      </c>
      <c r="Q190" s="16">
        <f>IF(OR($L190="",$H190=""),"",IF($L190&lt;=$H190,"Yes","No"))</f>
        <v/>
      </c>
      <c r="R190" s="16">
        <f>IF(OR($B190="",$H190="",OR($M190="Done",$M190="Not proceeding")),"",$H190-TODAY())</f>
        <v/>
      </c>
      <c r="S190" s="17">
        <f>IF($B190="","",TRIM(IF(OR($M190="Done",$M190="Not proceeding"),"",IF($G190="","No owner. ","")&amp;IF($H190="","No due date. ",IF($H190&lt;TODAY(),"Past due date. ",IF($H190-TODAY()&lt;=$C$5,"Due soon. ",""))))&amp;IF(AND($D190="Recommendation",$I190=""),"Recommendation not sent. ","")&amp;IF(AND($I190&lt;&gt;"",$J190=""),IF(TODAY()-$I190&gt;$C$4,"Response overdue. ",IF($I190+$C$4-TODAY()&lt;=$C$5,"Response due soon. ","Awaiting response. ")),"")&amp;IF(AND($M190="Done",$L190=""),"Add date closed. ","")))</f>
        <v/>
      </c>
      <c r="T190" s="16">
        <f>IF($B190="","",IF(OR($M190="Done",$M190="Not proceeding"),"Closed",IF(OR(ISNUMBER(SEARCH("Past due",$S190)),ISNUMBER(SEARCH("Response overdue",$S190))),"Overdue",IF(ISNUMBER(SEARCH("soon",$S190)),"Due soon",IF(OR($G190="",$H190=""),"Needs owner or date","On track")))))</f>
        <v/>
      </c>
    </row>
    <row r="191">
      <c r="A191" s="13">
        <f>IF($B191="","",ROW()-7)</f>
        <v/>
      </c>
      <c r="B191" s="14" t="n"/>
      <c r="C191" s="13" t="n"/>
      <c r="D191" s="13" t="n"/>
      <c r="E191" s="14" t="n"/>
      <c r="F191" s="15" t="n"/>
      <c r="G191" s="13" t="n"/>
      <c r="H191" s="15" t="n"/>
      <c r="I191" s="15" t="n"/>
      <c r="J191" s="15" t="n"/>
      <c r="K191" s="13" t="n"/>
      <c r="L191" s="15" t="n"/>
      <c r="M191" s="13" t="n"/>
      <c r="N191" s="14" t="n"/>
      <c r="O191" s="16">
        <f>IF(OR($B191="",$F191=""),"",IF($L191&lt;&gt;"",$L191-$F191,TODAY()-$F191))</f>
        <v/>
      </c>
      <c r="P191" s="16">
        <f>IF($I191="","",IF($J191&lt;&gt;"",$J191-$I191,TODAY()-$I191))</f>
        <v/>
      </c>
      <c r="Q191" s="16">
        <f>IF(OR($L191="",$H191=""),"",IF($L191&lt;=$H191,"Yes","No"))</f>
        <v/>
      </c>
      <c r="R191" s="16">
        <f>IF(OR($B191="",$H191="",OR($M191="Done",$M191="Not proceeding")),"",$H191-TODAY())</f>
        <v/>
      </c>
      <c r="S191" s="17">
        <f>IF($B191="","",TRIM(IF(OR($M191="Done",$M191="Not proceeding"),"",IF($G191="","No owner. ","")&amp;IF($H191="","No due date. ",IF($H191&lt;TODAY(),"Past due date. ",IF($H191-TODAY()&lt;=$C$5,"Due soon. ",""))))&amp;IF(AND($D191="Recommendation",$I191=""),"Recommendation not sent. ","")&amp;IF(AND($I191&lt;&gt;"",$J191=""),IF(TODAY()-$I191&gt;$C$4,"Response overdue. ",IF($I191+$C$4-TODAY()&lt;=$C$5,"Response due soon. ","Awaiting response. ")),"")&amp;IF(AND($M191="Done",$L191=""),"Add date closed. ","")))</f>
        <v/>
      </c>
      <c r="T191" s="16">
        <f>IF($B191="","",IF(OR($M191="Done",$M191="Not proceeding"),"Closed",IF(OR(ISNUMBER(SEARCH("Past due",$S191)),ISNUMBER(SEARCH("Response overdue",$S191))),"Overdue",IF(ISNUMBER(SEARCH("soon",$S191)),"Due soon",IF(OR($G191="",$H191=""),"Needs owner or date","On track")))))</f>
        <v/>
      </c>
    </row>
    <row r="192">
      <c r="A192" s="13">
        <f>IF($B192="","",ROW()-7)</f>
        <v/>
      </c>
      <c r="B192" s="14" t="n"/>
      <c r="C192" s="13" t="n"/>
      <c r="D192" s="13" t="n"/>
      <c r="E192" s="14" t="n"/>
      <c r="F192" s="15" t="n"/>
      <c r="G192" s="13" t="n"/>
      <c r="H192" s="15" t="n"/>
      <c r="I192" s="15" t="n"/>
      <c r="J192" s="15" t="n"/>
      <c r="K192" s="13" t="n"/>
      <c r="L192" s="15" t="n"/>
      <c r="M192" s="13" t="n"/>
      <c r="N192" s="14" t="n"/>
      <c r="O192" s="16">
        <f>IF(OR($B192="",$F192=""),"",IF($L192&lt;&gt;"",$L192-$F192,TODAY()-$F192))</f>
        <v/>
      </c>
      <c r="P192" s="16">
        <f>IF($I192="","",IF($J192&lt;&gt;"",$J192-$I192,TODAY()-$I192))</f>
        <v/>
      </c>
      <c r="Q192" s="16">
        <f>IF(OR($L192="",$H192=""),"",IF($L192&lt;=$H192,"Yes","No"))</f>
        <v/>
      </c>
      <c r="R192" s="16">
        <f>IF(OR($B192="",$H192="",OR($M192="Done",$M192="Not proceeding")),"",$H192-TODAY())</f>
        <v/>
      </c>
      <c r="S192" s="17">
        <f>IF($B192="","",TRIM(IF(OR($M192="Done",$M192="Not proceeding"),"",IF($G192="","No owner. ","")&amp;IF($H192="","No due date. ",IF($H192&lt;TODAY(),"Past due date. ",IF($H192-TODAY()&lt;=$C$5,"Due soon. ",""))))&amp;IF(AND($D192="Recommendation",$I192=""),"Recommendation not sent. ","")&amp;IF(AND($I192&lt;&gt;"",$J192=""),IF(TODAY()-$I192&gt;$C$4,"Response overdue. ",IF($I192+$C$4-TODAY()&lt;=$C$5,"Response due soon. ","Awaiting response. ")),"")&amp;IF(AND($M192="Done",$L192=""),"Add date closed. ","")))</f>
        <v/>
      </c>
      <c r="T192" s="16">
        <f>IF($B192="","",IF(OR($M192="Done",$M192="Not proceeding"),"Closed",IF(OR(ISNUMBER(SEARCH("Past due",$S192)),ISNUMBER(SEARCH("Response overdue",$S192))),"Overdue",IF(ISNUMBER(SEARCH("soon",$S192)),"Due soon",IF(OR($G192="",$H192=""),"Needs owner or date","On track")))))</f>
        <v/>
      </c>
    </row>
    <row r="193">
      <c r="A193" s="13">
        <f>IF($B193="","",ROW()-7)</f>
        <v/>
      </c>
      <c r="B193" s="14" t="n"/>
      <c r="C193" s="13" t="n"/>
      <c r="D193" s="13" t="n"/>
      <c r="E193" s="14" t="n"/>
      <c r="F193" s="15" t="n"/>
      <c r="G193" s="13" t="n"/>
      <c r="H193" s="15" t="n"/>
      <c r="I193" s="15" t="n"/>
      <c r="J193" s="15" t="n"/>
      <c r="K193" s="13" t="n"/>
      <c r="L193" s="15" t="n"/>
      <c r="M193" s="13" t="n"/>
      <c r="N193" s="14" t="n"/>
      <c r="O193" s="16">
        <f>IF(OR($B193="",$F193=""),"",IF($L193&lt;&gt;"",$L193-$F193,TODAY()-$F193))</f>
        <v/>
      </c>
      <c r="P193" s="16">
        <f>IF($I193="","",IF($J193&lt;&gt;"",$J193-$I193,TODAY()-$I193))</f>
        <v/>
      </c>
      <c r="Q193" s="16">
        <f>IF(OR($L193="",$H193=""),"",IF($L193&lt;=$H193,"Yes","No"))</f>
        <v/>
      </c>
      <c r="R193" s="16">
        <f>IF(OR($B193="",$H193="",OR($M193="Done",$M193="Not proceeding")),"",$H193-TODAY())</f>
        <v/>
      </c>
      <c r="S193" s="17">
        <f>IF($B193="","",TRIM(IF(OR($M193="Done",$M193="Not proceeding"),"",IF($G193="","No owner. ","")&amp;IF($H193="","No due date. ",IF($H193&lt;TODAY(),"Past due date. ",IF($H193-TODAY()&lt;=$C$5,"Due soon. ",""))))&amp;IF(AND($D193="Recommendation",$I193=""),"Recommendation not sent. ","")&amp;IF(AND($I193&lt;&gt;"",$J193=""),IF(TODAY()-$I193&gt;$C$4,"Response overdue. ",IF($I193+$C$4-TODAY()&lt;=$C$5,"Response due soon. ","Awaiting response. ")),"")&amp;IF(AND($M193="Done",$L193=""),"Add date closed. ","")))</f>
        <v/>
      </c>
      <c r="T193" s="16">
        <f>IF($B193="","",IF(OR($M193="Done",$M193="Not proceeding"),"Closed",IF(OR(ISNUMBER(SEARCH("Past due",$S193)),ISNUMBER(SEARCH("Response overdue",$S193))),"Overdue",IF(ISNUMBER(SEARCH("soon",$S193)),"Due soon",IF(OR($G193="",$H193=""),"Needs owner or date","On track")))))</f>
        <v/>
      </c>
    </row>
    <row r="194">
      <c r="A194" s="13">
        <f>IF($B194="","",ROW()-7)</f>
        <v/>
      </c>
      <c r="B194" s="14" t="n"/>
      <c r="C194" s="13" t="n"/>
      <c r="D194" s="13" t="n"/>
      <c r="E194" s="14" t="n"/>
      <c r="F194" s="15" t="n"/>
      <c r="G194" s="13" t="n"/>
      <c r="H194" s="15" t="n"/>
      <c r="I194" s="15" t="n"/>
      <c r="J194" s="15" t="n"/>
      <c r="K194" s="13" t="n"/>
      <c r="L194" s="15" t="n"/>
      <c r="M194" s="13" t="n"/>
      <c r="N194" s="14" t="n"/>
      <c r="O194" s="16">
        <f>IF(OR($B194="",$F194=""),"",IF($L194&lt;&gt;"",$L194-$F194,TODAY()-$F194))</f>
        <v/>
      </c>
      <c r="P194" s="16">
        <f>IF($I194="","",IF($J194&lt;&gt;"",$J194-$I194,TODAY()-$I194))</f>
        <v/>
      </c>
      <c r="Q194" s="16">
        <f>IF(OR($L194="",$H194=""),"",IF($L194&lt;=$H194,"Yes","No"))</f>
        <v/>
      </c>
      <c r="R194" s="16">
        <f>IF(OR($B194="",$H194="",OR($M194="Done",$M194="Not proceeding")),"",$H194-TODAY())</f>
        <v/>
      </c>
      <c r="S194" s="17">
        <f>IF($B194="","",TRIM(IF(OR($M194="Done",$M194="Not proceeding"),"",IF($G194="","No owner. ","")&amp;IF($H194="","No due date. ",IF($H194&lt;TODAY(),"Past due date. ",IF($H194-TODAY()&lt;=$C$5,"Due soon. ",""))))&amp;IF(AND($D194="Recommendation",$I194=""),"Recommendation not sent. ","")&amp;IF(AND($I194&lt;&gt;"",$J194=""),IF(TODAY()-$I194&gt;$C$4,"Response overdue. ",IF($I194+$C$4-TODAY()&lt;=$C$5,"Response due soon. ","Awaiting response. ")),"")&amp;IF(AND($M194="Done",$L194=""),"Add date closed. ","")))</f>
        <v/>
      </c>
      <c r="T194" s="16">
        <f>IF($B194="","",IF(OR($M194="Done",$M194="Not proceeding"),"Closed",IF(OR(ISNUMBER(SEARCH("Past due",$S194)),ISNUMBER(SEARCH("Response overdue",$S194))),"Overdue",IF(ISNUMBER(SEARCH("soon",$S194)),"Due soon",IF(OR($G194="",$H194=""),"Needs owner or date","On track")))))</f>
        <v/>
      </c>
    </row>
    <row r="195">
      <c r="A195" s="13">
        <f>IF($B195="","",ROW()-7)</f>
        <v/>
      </c>
      <c r="B195" s="14" t="n"/>
      <c r="C195" s="13" t="n"/>
      <c r="D195" s="13" t="n"/>
      <c r="E195" s="14" t="n"/>
      <c r="F195" s="15" t="n"/>
      <c r="G195" s="13" t="n"/>
      <c r="H195" s="15" t="n"/>
      <c r="I195" s="15" t="n"/>
      <c r="J195" s="15" t="n"/>
      <c r="K195" s="13" t="n"/>
      <c r="L195" s="15" t="n"/>
      <c r="M195" s="13" t="n"/>
      <c r="N195" s="14" t="n"/>
      <c r="O195" s="16">
        <f>IF(OR($B195="",$F195=""),"",IF($L195&lt;&gt;"",$L195-$F195,TODAY()-$F195))</f>
        <v/>
      </c>
      <c r="P195" s="16">
        <f>IF($I195="","",IF($J195&lt;&gt;"",$J195-$I195,TODAY()-$I195))</f>
        <v/>
      </c>
      <c r="Q195" s="16">
        <f>IF(OR($L195="",$H195=""),"",IF($L195&lt;=$H195,"Yes","No"))</f>
        <v/>
      </c>
      <c r="R195" s="16">
        <f>IF(OR($B195="",$H195="",OR($M195="Done",$M195="Not proceeding")),"",$H195-TODAY())</f>
        <v/>
      </c>
      <c r="S195" s="17">
        <f>IF($B195="","",TRIM(IF(OR($M195="Done",$M195="Not proceeding"),"",IF($G195="","No owner. ","")&amp;IF($H195="","No due date. ",IF($H195&lt;TODAY(),"Past due date. ",IF($H195-TODAY()&lt;=$C$5,"Due soon. ",""))))&amp;IF(AND($D195="Recommendation",$I195=""),"Recommendation not sent. ","")&amp;IF(AND($I195&lt;&gt;"",$J195=""),IF(TODAY()-$I195&gt;$C$4,"Response overdue. ",IF($I195+$C$4-TODAY()&lt;=$C$5,"Response due soon. ","Awaiting response. ")),"")&amp;IF(AND($M195="Done",$L195=""),"Add date closed. ","")))</f>
        <v/>
      </c>
      <c r="T195" s="16">
        <f>IF($B195="","",IF(OR($M195="Done",$M195="Not proceeding"),"Closed",IF(OR(ISNUMBER(SEARCH("Past due",$S195)),ISNUMBER(SEARCH("Response overdue",$S195))),"Overdue",IF(ISNUMBER(SEARCH("soon",$S195)),"Due soon",IF(OR($G195="",$H195=""),"Needs owner or date","On track")))))</f>
        <v/>
      </c>
    </row>
    <row r="196">
      <c r="A196" s="13">
        <f>IF($B196="","",ROW()-7)</f>
        <v/>
      </c>
      <c r="B196" s="14" t="n"/>
      <c r="C196" s="13" t="n"/>
      <c r="D196" s="13" t="n"/>
      <c r="E196" s="14" t="n"/>
      <c r="F196" s="15" t="n"/>
      <c r="G196" s="13" t="n"/>
      <c r="H196" s="15" t="n"/>
      <c r="I196" s="15" t="n"/>
      <c r="J196" s="15" t="n"/>
      <c r="K196" s="13" t="n"/>
      <c r="L196" s="15" t="n"/>
      <c r="M196" s="13" t="n"/>
      <c r="N196" s="14" t="n"/>
      <c r="O196" s="16">
        <f>IF(OR($B196="",$F196=""),"",IF($L196&lt;&gt;"",$L196-$F196,TODAY()-$F196))</f>
        <v/>
      </c>
      <c r="P196" s="16">
        <f>IF($I196="","",IF($J196&lt;&gt;"",$J196-$I196,TODAY()-$I196))</f>
        <v/>
      </c>
      <c r="Q196" s="16">
        <f>IF(OR($L196="",$H196=""),"",IF($L196&lt;=$H196,"Yes","No"))</f>
        <v/>
      </c>
      <c r="R196" s="16">
        <f>IF(OR($B196="",$H196="",OR($M196="Done",$M196="Not proceeding")),"",$H196-TODAY())</f>
        <v/>
      </c>
      <c r="S196" s="17">
        <f>IF($B196="","",TRIM(IF(OR($M196="Done",$M196="Not proceeding"),"",IF($G196="","No owner. ","")&amp;IF($H196="","No due date. ",IF($H196&lt;TODAY(),"Past due date. ",IF($H196-TODAY()&lt;=$C$5,"Due soon. ",""))))&amp;IF(AND($D196="Recommendation",$I196=""),"Recommendation not sent. ","")&amp;IF(AND($I196&lt;&gt;"",$J196=""),IF(TODAY()-$I196&gt;$C$4,"Response overdue. ",IF($I196+$C$4-TODAY()&lt;=$C$5,"Response due soon. ","Awaiting response. ")),"")&amp;IF(AND($M196="Done",$L196=""),"Add date closed. ","")))</f>
        <v/>
      </c>
      <c r="T196" s="16">
        <f>IF($B196="","",IF(OR($M196="Done",$M196="Not proceeding"),"Closed",IF(OR(ISNUMBER(SEARCH("Past due",$S196)),ISNUMBER(SEARCH("Response overdue",$S196))),"Overdue",IF(ISNUMBER(SEARCH("soon",$S196)),"Due soon",IF(OR($G196="",$H196=""),"Needs owner or date","On track")))))</f>
        <v/>
      </c>
    </row>
    <row r="197">
      <c r="A197" s="13">
        <f>IF($B197="","",ROW()-7)</f>
        <v/>
      </c>
      <c r="B197" s="14" t="n"/>
      <c r="C197" s="13" t="n"/>
      <c r="D197" s="13" t="n"/>
      <c r="E197" s="14" t="n"/>
      <c r="F197" s="15" t="n"/>
      <c r="G197" s="13" t="n"/>
      <c r="H197" s="15" t="n"/>
      <c r="I197" s="15" t="n"/>
      <c r="J197" s="15" t="n"/>
      <c r="K197" s="13" t="n"/>
      <c r="L197" s="15" t="n"/>
      <c r="M197" s="13" t="n"/>
      <c r="N197" s="14" t="n"/>
      <c r="O197" s="16">
        <f>IF(OR($B197="",$F197=""),"",IF($L197&lt;&gt;"",$L197-$F197,TODAY()-$F197))</f>
        <v/>
      </c>
      <c r="P197" s="16">
        <f>IF($I197="","",IF($J197&lt;&gt;"",$J197-$I197,TODAY()-$I197))</f>
        <v/>
      </c>
      <c r="Q197" s="16">
        <f>IF(OR($L197="",$H197=""),"",IF($L197&lt;=$H197,"Yes","No"))</f>
        <v/>
      </c>
      <c r="R197" s="16">
        <f>IF(OR($B197="",$H197="",OR($M197="Done",$M197="Not proceeding")),"",$H197-TODAY())</f>
        <v/>
      </c>
      <c r="S197" s="17">
        <f>IF($B197="","",TRIM(IF(OR($M197="Done",$M197="Not proceeding"),"",IF($G197="","No owner. ","")&amp;IF($H197="","No due date. ",IF($H197&lt;TODAY(),"Past due date. ",IF($H197-TODAY()&lt;=$C$5,"Due soon. ",""))))&amp;IF(AND($D197="Recommendation",$I197=""),"Recommendation not sent. ","")&amp;IF(AND($I197&lt;&gt;"",$J197=""),IF(TODAY()-$I197&gt;$C$4,"Response overdue. ",IF($I197+$C$4-TODAY()&lt;=$C$5,"Response due soon. ","Awaiting response. ")),"")&amp;IF(AND($M197="Done",$L197=""),"Add date closed. ","")))</f>
        <v/>
      </c>
      <c r="T197" s="16">
        <f>IF($B197="","",IF(OR($M197="Done",$M197="Not proceeding"),"Closed",IF(OR(ISNUMBER(SEARCH("Past due",$S197)),ISNUMBER(SEARCH("Response overdue",$S197))),"Overdue",IF(ISNUMBER(SEARCH("soon",$S197)),"Due soon",IF(OR($G197="",$H197=""),"Needs owner or date","On track")))))</f>
        <v/>
      </c>
    </row>
    <row r="198">
      <c r="A198" s="13">
        <f>IF($B198="","",ROW()-7)</f>
        <v/>
      </c>
      <c r="B198" s="14" t="n"/>
      <c r="C198" s="13" t="n"/>
      <c r="D198" s="13" t="n"/>
      <c r="E198" s="14" t="n"/>
      <c r="F198" s="15" t="n"/>
      <c r="G198" s="13" t="n"/>
      <c r="H198" s="15" t="n"/>
      <c r="I198" s="15" t="n"/>
      <c r="J198" s="15" t="n"/>
      <c r="K198" s="13" t="n"/>
      <c r="L198" s="15" t="n"/>
      <c r="M198" s="13" t="n"/>
      <c r="N198" s="14" t="n"/>
      <c r="O198" s="16">
        <f>IF(OR($B198="",$F198=""),"",IF($L198&lt;&gt;"",$L198-$F198,TODAY()-$F198))</f>
        <v/>
      </c>
      <c r="P198" s="16">
        <f>IF($I198="","",IF($J198&lt;&gt;"",$J198-$I198,TODAY()-$I198))</f>
        <v/>
      </c>
      <c r="Q198" s="16">
        <f>IF(OR($L198="",$H198=""),"",IF($L198&lt;=$H198,"Yes","No"))</f>
        <v/>
      </c>
      <c r="R198" s="16">
        <f>IF(OR($B198="",$H198="",OR($M198="Done",$M198="Not proceeding")),"",$H198-TODAY())</f>
        <v/>
      </c>
      <c r="S198" s="17">
        <f>IF($B198="","",TRIM(IF(OR($M198="Done",$M198="Not proceeding"),"",IF($G198="","No owner. ","")&amp;IF($H198="","No due date. ",IF($H198&lt;TODAY(),"Past due date. ",IF($H198-TODAY()&lt;=$C$5,"Due soon. ",""))))&amp;IF(AND($D198="Recommendation",$I198=""),"Recommendation not sent. ","")&amp;IF(AND($I198&lt;&gt;"",$J198=""),IF(TODAY()-$I198&gt;$C$4,"Response overdue. ",IF($I198+$C$4-TODAY()&lt;=$C$5,"Response due soon. ","Awaiting response. ")),"")&amp;IF(AND($M198="Done",$L198=""),"Add date closed. ","")))</f>
        <v/>
      </c>
      <c r="T198" s="16">
        <f>IF($B198="","",IF(OR($M198="Done",$M198="Not proceeding"),"Closed",IF(OR(ISNUMBER(SEARCH("Past due",$S198)),ISNUMBER(SEARCH("Response overdue",$S198))),"Overdue",IF(ISNUMBER(SEARCH("soon",$S198)),"Due soon",IF(OR($G198="",$H198=""),"Needs owner or date","On track")))))</f>
        <v/>
      </c>
    </row>
    <row r="199">
      <c r="A199" s="13">
        <f>IF($B199="","",ROW()-7)</f>
        <v/>
      </c>
      <c r="B199" s="14" t="n"/>
      <c r="C199" s="13" t="n"/>
      <c r="D199" s="13" t="n"/>
      <c r="E199" s="14" t="n"/>
      <c r="F199" s="15" t="n"/>
      <c r="G199" s="13" t="n"/>
      <c r="H199" s="15" t="n"/>
      <c r="I199" s="15" t="n"/>
      <c r="J199" s="15" t="n"/>
      <c r="K199" s="13" t="n"/>
      <c r="L199" s="15" t="n"/>
      <c r="M199" s="13" t="n"/>
      <c r="N199" s="14" t="n"/>
      <c r="O199" s="16">
        <f>IF(OR($B199="",$F199=""),"",IF($L199&lt;&gt;"",$L199-$F199,TODAY()-$F199))</f>
        <v/>
      </c>
      <c r="P199" s="16">
        <f>IF($I199="","",IF($J199&lt;&gt;"",$J199-$I199,TODAY()-$I199))</f>
        <v/>
      </c>
      <c r="Q199" s="16">
        <f>IF(OR($L199="",$H199=""),"",IF($L199&lt;=$H199,"Yes","No"))</f>
        <v/>
      </c>
      <c r="R199" s="16">
        <f>IF(OR($B199="",$H199="",OR($M199="Done",$M199="Not proceeding")),"",$H199-TODAY())</f>
        <v/>
      </c>
      <c r="S199" s="17">
        <f>IF($B199="","",TRIM(IF(OR($M199="Done",$M199="Not proceeding"),"",IF($G199="","No owner. ","")&amp;IF($H199="","No due date. ",IF($H199&lt;TODAY(),"Past due date. ",IF($H199-TODAY()&lt;=$C$5,"Due soon. ",""))))&amp;IF(AND($D199="Recommendation",$I199=""),"Recommendation not sent. ","")&amp;IF(AND($I199&lt;&gt;"",$J199=""),IF(TODAY()-$I199&gt;$C$4,"Response overdue. ",IF($I199+$C$4-TODAY()&lt;=$C$5,"Response due soon. ","Awaiting response. ")),"")&amp;IF(AND($M199="Done",$L199=""),"Add date closed. ","")))</f>
        <v/>
      </c>
      <c r="T199" s="16">
        <f>IF($B199="","",IF(OR($M199="Done",$M199="Not proceeding"),"Closed",IF(OR(ISNUMBER(SEARCH("Past due",$S199)),ISNUMBER(SEARCH("Response overdue",$S199))),"Overdue",IF(ISNUMBER(SEARCH("soon",$S199)),"Due soon",IF(OR($G199="",$H199=""),"Needs owner or date","On track")))))</f>
        <v/>
      </c>
    </row>
    <row r="200">
      <c r="A200" s="13">
        <f>IF($B200="","",ROW()-7)</f>
        <v/>
      </c>
      <c r="B200" s="14" t="n"/>
      <c r="C200" s="13" t="n"/>
      <c r="D200" s="13" t="n"/>
      <c r="E200" s="14" t="n"/>
      <c r="F200" s="15" t="n"/>
      <c r="G200" s="13" t="n"/>
      <c r="H200" s="15" t="n"/>
      <c r="I200" s="15" t="n"/>
      <c r="J200" s="15" t="n"/>
      <c r="K200" s="13" t="n"/>
      <c r="L200" s="15" t="n"/>
      <c r="M200" s="13" t="n"/>
      <c r="N200" s="14" t="n"/>
      <c r="O200" s="16">
        <f>IF(OR($B200="",$F200=""),"",IF($L200&lt;&gt;"",$L200-$F200,TODAY()-$F200))</f>
        <v/>
      </c>
      <c r="P200" s="16">
        <f>IF($I200="","",IF($J200&lt;&gt;"",$J200-$I200,TODAY()-$I200))</f>
        <v/>
      </c>
      <c r="Q200" s="16">
        <f>IF(OR($L200="",$H200=""),"",IF($L200&lt;=$H200,"Yes","No"))</f>
        <v/>
      </c>
      <c r="R200" s="16">
        <f>IF(OR($B200="",$H200="",OR($M200="Done",$M200="Not proceeding")),"",$H200-TODAY())</f>
        <v/>
      </c>
      <c r="S200" s="17">
        <f>IF($B200="","",TRIM(IF(OR($M200="Done",$M200="Not proceeding"),"",IF($G200="","No owner. ","")&amp;IF($H200="","No due date. ",IF($H200&lt;TODAY(),"Past due date. ",IF($H200-TODAY()&lt;=$C$5,"Due soon. ",""))))&amp;IF(AND($D200="Recommendation",$I200=""),"Recommendation not sent. ","")&amp;IF(AND($I200&lt;&gt;"",$J200=""),IF(TODAY()-$I200&gt;$C$4,"Response overdue. ",IF($I200+$C$4-TODAY()&lt;=$C$5,"Response due soon. ","Awaiting response. ")),"")&amp;IF(AND($M200="Done",$L200=""),"Add date closed. ","")))</f>
        <v/>
      </c>
      <c r="T200" s="16">
        <f>IF($B200="","",IF(OR($M200="Done",$M200="Not proceeding"),"Closed",IF(OR(ISNUMBER(SEARCH("Past due",$S200)),ISNUMBER(SEARCH("Response overdue",$S200))),"Overdue",IF(ISNUMBER(SEARCH("soon",$S200)),"Due soon",IF(OR($G200="",$H200=""),"Needs owner or date","On track")))))</f>
        <v/>
      </c>
    </row>
    <row r="201">
      <c r="A201" s="13">
        <f>IF($B201="","",ROW()-7)</f>
        <v/>
      </c>
      <c r="B201" s="14" t="n"/>
      <c r="C201" s="13" t="n"/>
      <c r="D201" s="13" t="n"/>
      <c r="E201" s="14" t="n"/>
      <c r="F201" s="15" t="n"/>
      <c r="G201" s="13" t="n"/>
      <c r="H201" s="15" t="n"/>
      <c r="I201" s="15" t="n"/>
      <c r="J201" s="15" t="n"/>
      <c r="K201" s="13" t="n"/>
      <c r="L201" s="15" t="n"/>
      <c r="M201" s="13" t="n"/>
      <c r="N201" s="14" t="n"/>
      <c r="O201" s="16">
        <f>IF(OR($B201="",$F201=""),"",IF($L201&lt;&gt;"",$L201-$F201,TODAY()-$F201))</f>
        <v/>
      </c>
      <c r="P201" s="16">
        <f>IF($I201="","",IF($J201&lt;&gt;"",$J201-$I201,TODAY()-$I201))</f>
        <v/>
      </c>
      <c r="Q201" s="16">
        <f>IF(OR($L201="",$H201=""),"",IF($L201&lt;=$H201,"Yes","No"))</f>
        <v/>
      </c>
      <c r="R201" s="16">
        <f>IF(OR($B201="",$H201="",OR($M201="Done",$M201="Not proceeding")),"",$H201-TODAY())</f>
        <v/>
      </c>
      <c r="S201" s="17">
        <f>IF($B201="","",TRIM(IF(OR($M201="Done",$M201="Not proceeding"),"",IF($G201="","No owner. ","")&amp;IF($H201="","No due date. ",IF($H201&lt;TODAY(),"Past due date. ",IF($H201-TODAY()&lt;=$C$5,"Due soon. ",""))))&amp;IF(AND($D201="Recommendation",$I201=""),"Recommendation not sent. ","")&amp;IF(AND($I201&lt;&gt;"",$J201=""),IF(TODAY()-$I201&gt;$C$4,"Response overdue. ",IF($I201+$C$4-TODAY()&lt;=$C$5,"Response due soon. ","Awaiting response. ")),"")&amp;IF(AND($M201="Done",$L201=""),"Add date closed. ","")))</f>
        <v/>
      </c>
      <c r="T201" s="16">
        <f>IF($B201="","",IF(OR($M201="Done",$M201="Not proceeding"),"Closed",IF(OR(ISNUMBER(SEARCH("Past due",$S201)),ISNUMBER(SEARCH("Response overdue",$S201))),"Overdue",IF(ISNUMBER(SEARCH("soon",$S201)),"Due soon",IF(OR($G201="",$H201=""),"Needs owner or date","On track")))))</f>
        <v/>
      </c>
    </row>
    <row r="202">
      <c r="A202" s="13">
        <f>IF($B202="","",ROW()-7)</f>
        <v/>
      </c>
      <c r="B202" s="14" t="n"/>
      <c r="C202" s="13" t="n"/>
      <c r="D202" s="13" t="n"/>
      <c r="E202" s="14" t="n"/>
      <c r="F202" s="15" t="n"/>
      <c r="G202" s="13" t="n"/>
      <c r="H202" s="15" t="n"/>
      <c r="I202" s="15" t="n"/>
      <c r="J202" s="15" t="n"/>
      <c r="K202" s="13" t="n"/>
      <c r="L202" s="15" t="n"/>
      <c r="M202" s="13" t="n"/>
      <c r="N202" s="14" t="n"/>
      <c r="O202" s="16">
        <f>IF(OR($B202="",$F202=""),"",IF($L202&lt;&gt;"",$L202-$F202,TODAY()-$F202))</f>
        <v/>
      </c>
      <c r="P202" s="16">
        <f>IF($I202="","",IF($J202&lt;&gt;"",$J202-$I202,TODAY()-$I202))</f>
        <v/>
      </c>
      <c r="Q202" s="16">
        <f>IF(OR($L202="",$H202=""),"",IF($L202&lt;=$H202,"Yes","No"))</f>
        <v/>
      </c>
      <c r="R202" s="16">
        <f>IF(OR($B202="",$H202="",OR($M202="Done",$M202="Not proceeding")),"",$H202-TODAY())</f>
        <v/>
      </c>
      <c r="S202" s="17">
        <f>IF($B202="","",TRIM(IF(OR($M202="Done",$M202="Not proceeding"),"",IF($G202="","No owner. ","")&amp;IF($H202="","No due date. ",IF($H202&lt;TODAY(),"Past due date. ",IF($H202-TODAY()&lt;=$C$5,"Due soon. ",""))))&amp;IF(AND($D202="Recommendation",$I202=""),"Recommendation not sent. ","")&amp;IF(AND($I202&lt;&gt;"",$J202=""),IF(TODAY()-$I202&gt;$C$4,"Response overdue. ",IF($I202+$C$4-TODAY()&lt;=$C$5,"Response due soon. ","Awaiting response. ")),"")&amp;IF(AND($M202="Done",$L202=""),"Add date closed. ","")))</f>
        <v/>
      </c>
      <c r="T202" s="16">
        <f>IF($B202="","",IF(OR($M202="Done",$M202="Not proceeding"),"Closed",IF(OR(ISNUMBER(SEARCH("Past due",$S202)),ISNUMBER(SEARCH("Response overdue",$S202))),"Overdue",IF(ISNUMBER(SEARCH("soon",$S202)),"Due soon",IF(OR($G202="",$H202=""),"Needs owner or date","On track")))))</f>
        <v/>
      </c>
    </row>
    <row r="203">
      <c r="A203" s="13">
        <f>IF($B203="","",ROW()-7)</f>
        <v/>
      </c>
      <c r="B203" s="14" t="n"/>
      <c r="C203" s="13" t="n"/>
      <c r="D203" s="13" t="n"/>
      <c r="E203" s="14" t="n"/>
      <c r="F203" s="15" t="n"/>
      <c r="G203" s="13" t="n"/>
      <c r="H203" s="15" t="n"/>
      <c r="I203" s="15" t="n"/>
      <c r="J203" s="15" t="n"/>
      <c r="K203" s="13" t="n"/>
      <c r="L203" s="15" t="n"/>
      <c r="M203" s="13" t="n"/>
      <c r="N203" s="14" t="n"/>
      <c r="O203" s="16">
        <f>IF(OR($B203="",$F203=""),"",IF($L203&lt;&gt;"",$L203-$F203,TODAY()-$F203))</f>
        <v/>
      </c>
      <c r="P203" s="16">
        <f>IF($I203="","",IF($J203&lt;&gt;"",$J203-$I203,TODAY()-$I203))</f>
        <v/>
      </c>
      <c r="Q203" s="16">
        <f>IF(OR($L203="",$H203=""),"",IF($L203&lt;=$H203,"Yes","No"))</f>
        <v/>
      </c>
      <c r="R203" s="16">
        <f>IF(OR($B203="",$H203="",OR($M203="Done",$M203="Not proceeding")),"",$H203-TODAY())</f>
        <v/>
      </c>
      <c r="S203" s="17">
        <f>IF($B203="","",TRIM(IF(OR($M203="Done",$M203="Not proceeding"),"",IF($G203="","No owner. ","")&amp;IF($H203="","No due date. ",IF($H203&lt;TODAY(),"Past due date. ",IF($H203-TODAY()&lt;=$C$5,"Due soon. ",""))))&amp;IF(AND($D203="Recommendation",$I203=""),"Recommendation not sent. ","")&amp;IF(AND($I203&lt;&gt;"",$J203=""),IF(TODAY()-$I203&gt;$C$4,"Response overdue. ",IF($I203+$C$4-TODAY()&lt;=$C$5,"Response due soon. ","Awaiting response. ")),"")&amp;IF(AND($M203="Done",$L203=""),"Add date closed. ","")))</f>
        <v/>
      </c>
      <c r="T203" s="16">
        <f>IF($B203="","",IF(OR($M203="Done",$M203="Not proceeding"),"Closed",IF(OR(ISNUMBER(SEARCH("Past due",$S203)),ISNUMBER(SEARCH("Response overdue",$S203))),"Overdue",IF(ISNUMBER(SEARCH("soon",$S203)),"Due soon",IF(OR($G203="",$H203=""),"Needs owner or date","On track")))))</f>
        <v/>
      </c>
    </row>
    <row r="204">
      <c r="A204" s="13">
        <f>IF($B204="","",ROW()-7)</f>
        <v/>
      </c>
      <c r="B204" s="14" t="n"/>
      <c r="C204" s="13" t="n"/>
      <c r="D204" s="13" t="n"/>
      <c r="E204" s="14" t="n"/>
      <c r="F204" s="15" t="n"/>
      <c r="G204" s="13" t="n"/>
      <c r="H204" s="15" t="n"/>
      <c r="I204" s="15" t="n"/>
      <c r="J204" s="15" t="n"/>
      <c r="K204" s="13" t="n"/>
      <c r="L204" s="15" t="n"/>
      <c r="M204" s="13" t="n"/>
      <c r="N204" s="14" t="n"/>
      <c r="O204" s="16">
        <f>IF(OR($B204="",$F204=""),"",IF($L204&lt;&gt;"",$L204-$F204,TODAY()-$F204))</f>
        <v/>
      </c>
      <c r="P204" s="16">
        <f>IF($I204="","",IF($J204&lt;&gt;"",$J204-$I204,TODAY()-$I204))</f>
        <v/>
      </c>
      <c r="Q204" s="16">
        <f>IF(OR($L204="",$H204=""),"",IF($L204&lt;=$H204,"Yes","No"))</f>
        <v/>
      </c>
      <c r="R204" s="16">
        <f>IF(OR($B204="",$H204="",OR($M204="Done",$M204="Not proceeding")),"",$H204-TODAY())</f>
        <v/>
      </c>
      <c r="S204" s="17">
        <f>IF($B204="","",TRIM(IF(OR($M204="Done",$M204="Not proceeding"),"",IF($G204="","No owner. ","")&amp;IF($H204="","No due date. ",IF($H204&lt;TODAY(),"Past due date. ",IF($H204-TODAY()&lt;=$C$5,"Due soon. ",""))))&amp;IF(AND($D204="Recommendation",$I204=""),"Recommendation not sent. ","")&amp;IF(AND($I204&lt;&gt;"",$J204=""),IF(TODAY()-$I204&gt;$C$4,"Response overdue. ",IF($I204+$C$4-TODAY()&lt;=$C$5,"Response due soon. ","Awaiting response. ")),"")&amp;IF(AND($M204="Done",$L204=""),"Add date closed. ","")))</f>
        <v/>
      </c>
      <c r="T204" s="16">
        <f>IF($B204="","",IF(OR($M204="Done",$M204="Not proceeding"),"Closed",IF(OR(ISNUMBER(SEARCH("Past due",$S204)),ISNUMBER(SEARCH("Response overdue",$S204))),"Overdue",IF(ISNUMBER(SEARCH("soon",$S204)),"Due soon",IF(OR($G204="",$H204=""),"Needs owner or date","On track")))))</f>
        <v/>
      </c>
    </row>
    <row r="205">
      <c r="A205" s="13">
        <f>IF($B205="","",ROW()-7)</f>
        <v/>
      </c>
      <c r="B205" s="14" t="n"/>
      <c r="C205" s="13" t="n"/>
      <c r="D205" s="13" t="n"/>
      <c r="E205" s="14" t="n"/>
      <c r="F205" s="15" t="n"/>
      <c r="G205" s="13" t="n"/>
      <c r="H205" s="15" t="n"/>
      <c r="I205" s="15" t="n"/>
      <c r="J205" s="15" t="n"/>
      <c r="K205" s="13" t="n"/>
      <c r="L205" s="15" t="n"/>
      <c r="M205" s="13" t="n"/>
      <c r="N205" s="14" t="n"/>
      <c r="O205" s="16">
        <f>IF(OR($B205="",$F205=""),"",IF($L205&lt;&gt;"",$L205-$F205,TODAY()-$F205))</f>
        <v/>
      </c>
      <c r="P205" s="16">
        <f>IF($I205="","",IF($J205&lt;&gt;"",$J205-$I205,TODAY()-$I205))</f>
        <v/>
      </c>
      <c r="Q205" s="16">
        <f>IF(OR($L205="",$H205=""),"",IF($L205&lt;=$H205,"Yes","No"))</f>
        <v/>
      </c>
      <c r="R205" s="16">
        <f>IF(OR($B205="",$H205="",OR($M205="Done",$M205="Not proceeding")),"",$H205-TODAY())</f>
        <v/>
      </c>
      <c r="S205" s="17">
        <f>IF($B205="","",TRIM(IF(OR($M205="Done",$M205="Not proceeding"),"",IF($G205="","No owner. ","")&amp;IF($H205="","No due date. ",IF($H205&lt;TODAY(),"Past due date. ",IF($H205-TODAY()&lt;=$C$5,"Due soon. ",""))))&amp;IF(AND($D205="Recommendation",$I205=""),"Recommendation not sent. ","")&amp;IF(AND($I205&lt;&gt;"",$J205=""),IF(TODAY()-$I205&gt;$C$4,"Response overdue. ",IF($I205+$C$4-TODAY()&lt;=$C$5,"Response due soon. ","Awaiting response. ")),"")&amp;IF(AND($M205="Done",$L205=""),"Add date closed. ","")))</f>
        <v/>
      </c>
      <c r="T205" s="16">
        <f>IF($B205="","",IF(OR($M205="Done",$M205="Not proceeding"),"Closed",IF(OR(ISNUMBER(SEARCH("Past due",$S205)),ISNUMBER(SEARCH("Response overdue",$S205))),"Overdue",IF(ISNUMBER(SEARCH("soon",$S205)),"Due soon",IF(OR($G205="",$H205=""),"Needs owner or date","On track")))))</f>
        <v/>
      </c>
    </row>
    <row r="206">
      <c r="A206" s="13">
        <f>IF($B206="","",ROW()-7)</f>
        <v/>
      </c>
      <c r="B206" s="14" t="n"/>
      <c r="C206" s="13" t="n"/>
      <c r="D206" s="13" t="n"/>
      <c r="E206" s="14" t="n"/>
      <c r="F206" s="15" t="n"/>
      <c r="G206" s="13" t="n"/>
      <c r="H206" s="15" t="n"/>
      <c r="I206" s="15" t="n"/>
      <c r="J206" s="15" t="n"/>
      <c r="K206" s="13" t="n"/>
      <c r="L206" s="15" t="n"/>
      <c r="M206" s="13" t="n"/>
      <c r="N206" s="14" t="n"/>
      <c r="O206" s="16">
        <f>IF(OR($B206="",$F206=""),"",IF($L206&lt;&gt;"",$L206-$F206,TODAY()-$F206))</f>
        <v/>
      </c>
      <c r="P206" s="16">
        <f>IF($I206="","",IF($J206&lt;&gt;"",$J206-$I206,TODAY()-$I206))</f>
        <v/>
      </c>
      <c r="Q206" s="16">
        <f>IF(OR($L206="",$H206=""),"",IF($L206&lt;=$H206,"Yes","No"))</f>
        <v/>
      </c>
      <c r="R206" s="16">
        <f>IF(OR($B206="",$H206="",OR($M206="Done",$M206="Not proceeding")),"",$H206-TODAY())</f>
        <v/>
      </c>
      <c r="S206" s="17">
        <f>IF($B206="","",TRIM(IF(OR($M206="Done",$M206="Not proceeding"),"",IF($G206="","No owner. ","")&amp;IF($H206="","No due date. ",IF($H206&lt;TODAY(),"Past due date. ",IF($H206-TODAY()&lt;=$C$5,"Due soon. ",""))))&amp;IF(AND($D206="Recommendation",$I206=""),"Recommendation not sent. ","")&amp;IF(AND($I206&lt;&gt;"",$J206=""),IF(TODAY()-$I206&gt;$C$4,"Response overdue. ",IF($I206+$C$4-TODAY()&lt;=$C$5,"Response due soon. ","Awaiting response. ")),"")&amp;IF(AND($M206="Done",$L206=""),"Add date closed. ","")))</f>
        <v/>
      </c>
      <c r="T206" s="16">
        <f>IF($B206="","",IF(OR($M206="Done",$M206="Not proceeding"),"Closed",IF(OR(ISNUMBER(SEARCH("Past due",$S206)),ISNUMBER(SEARCH("Response overdue",$S206))),"Overdue",IF(ISNUMBER(SEARCH("soon",$S206)),"Due soon",IF(OR($G206="",$H206=""),"Needs owner or date","On track")))))</f>
        <v/>
      </c>
    </row>
    <row r="207">
      <c r="A207" s="13">
        <f>IF($B207="","",ROW()-7)</f>
        <v/>
      </c>
      <c r="B207" s="14" t="n"/>
      <c r="C207" s="13" t="n"/>
      <c r="D207" s="13" t="n"/>
      <c r="E207" s="14" t="n"/>
      <c r="F207" s="15" t="n"/>
      <c r="G207" s="13" t="n"/>
      <c r="H207" s="15" t="n"/>
      <c r="I207" s="15" t="n"/>
      <c r="J207" s="15" t="n"/>
      <c r="K207" s="13" t="n"/>
      <c r="L207" s="15" t="n"/>
      <c r="M207" s="13" t="n"/>
      <c r="N207" s="14" t="n"/>
      <c r="O207" s="16">
        <f>IF(OR($B207="",$F207=""),"",IF($L207&lt;&gt;"",$L207-$F207,TODAY()-$F207))</f>
        <v/>
      </c>
      <c r="P207" s="16">
        <f>IF($I207="","",IF($J207&lt;&gt;"",$J207-$I207,TODAY()-$I207))</f>
        <v/>
      </c>
      <c r="Q207" s="16">
        <f>IF(OR($L207="",$H207=""),"",IF($L207&lt;=$H207,"Yes","No"))</f>
        <v/>
      </c>
      <c r="R207" s="16">
        <f>IF(OR($B207="",$H207="",OR($M207="Done",$M207="Not proceeding")),"",$H207-TODAY())</f>
        <v/>
      </c>
      <c r="S207" s="17">
        <f>IF($B207="","",TRIM(IF(OR($M207="Done",$M207="Not proceeding"),"",IF($G207="","No owner. ","")&amp;IF($H207="","No due date. ",IF($H207&lt;TODAY(),"Past due date. ",IF($H207-TODAY()&lt;=$C$5,"Due soon. ",""))))&amp;IF(AND($D207="Recommendation",$I207=""),"Recommendation not sent. ","")&amp;IF(AND($I207&lt;&gt;"",$J207=""),IF(TODAY()-$I207&gt;$C$4,"Response overdue. ",IF($I207+$C$4-TODAY()&lt;=$C$5,"Response due soon. ","Awaiting response. ")),"")&amp;IF(AND($M207="Done",$L207=""),"Add date closed. ","")))</f>
        <v/>
      </c>
      <c r="T207" s="16">
        <f>IF($B207="","",IF(OR($M207="Done",$M207="Not proceeding"),"Closed",IF(OR(ISNUMBER(SEARCH("Past due",$S207)),ISNUMBER(SEARCH("Response overdue",$S207))),"Overdue",IF(ISNUMBER(SEARCH("soon",$S207)),"Due soon",IF(OR($G207="",$H207=""),"Needs owner or date","On track")))))</f>
        <v/>
      </c>
    </row>
    <row r="208">
      <c r="A208" s="13">
        <f>IF($B208="","",ROW()-7)</f>
        <v/>
      </c>
      <c r="B208" s="14" t="n"/>
      <c r="C208" s="13" t="n"/>
      <c r="D208" s="13" t="n"/>
      <c r="E208" s="14" t="n"/>
      <c r="F208" s="15" t="n"/>
      <c r="G208" s="13" t="n"/>
      <c r="H208" s="15" t="n"/>
      <c r="I208" s="15" t="n"/>
      <c r="J208" s="15" t="n"/>
      <c r="K208" s="13" t="n"/>
      <c r="L208" s="15" t="n"/>
      <c r="M208" s="13" t="n"/>
      <c r="N208" s="14" t="n"/>
      <c r="O208" s="16">
        <f>IF(OR($B208="",$F208=""),"",IF($L208&lt;&gt;"",$L208-$F208,TODAY()-$F208))</f>
        <v/>
      </c>
      <c r="P208" s="16">
        <f>IF($I208="","",IF($J208&lt;&gt;"",$J208-$I208,TODAY()-$I208))</f>
        <v/>
      </c>
      <c r="Q208" s="16">
        <f>IF(OR($L208="",$H208=""),"",IF($L208&lt;=$H208,"Yes","No"))</f>
        <v/>
      </c>
      <c r="R208" s="16">
        <f>IF(OR($B208="",$H208="",OR($M208="Done",$M208="Not proceeding")),"",$H208-TODAY())</f>
        <v/>
      </c>
      <c r="S208" s="17">
        <f>IF($B208="","",TRIM(IF(OR($M208="Done",$M208="Not proceeding"),"",IF($G208="","No owner. ","")&amp;IF($H208="","No due date. ",IF($H208&lt;TODAY(),"Past due date. ",IF($H208-TODAY()&lt;=$C$5,"Due soon. ",""))))&amp;IF(AND($D208="Recommendation",$I208=""),"Recommendation not sent. ","")&amp;IF(AND($I208&lt;&gt;"",$J208=""),IF(TODAY()-$I208&gt;$C$4,"Response overdue. ",IF($I208+$C$4-TODAY()&lt;=$C$5,"Response due soon. ","Awaiting response. ")),"")&amp;IF(AND($M208="Done",$L208=""),"Add date closed. ","")))</f>
        <v/>
      </c>
      <c r="T208" s="16">
        <f>IF($B208="","",IF(OR($M208="Done",$M208="Not proceeding"),"Closed",IF(OR(ISNUMBER(SEARCH("Past due",$S208)),ISNUMBER(SEARCH("Response overdue",$S208))),"Overdue",IF(ISNUMBER(SEARCH("soon",$S208)),"Due soon",IF(OR($G208="",$H208=""),"Needs owner or date","On track")))))</f>
        <v/>
      </c>
    </row>
    <row r="209">
      <c r="A209" s="13">
        <f>IF($B209="","",ROW()-7)</f>
        <v/>
      </c>
      <c r="B209" s="14" t="n"/>
      <c r="C209" s="13" t="n"/>
      <c r="D209" s="13" t="n"/>
      <c r="E209" s="14" t="n"/>
      <c r="F209" s="15" t="n"/>
      <c r="G209" s="13" t="n"/>
      <c r="H209" s="15" t="n"/>
      <c r="I209" s="15" t="n"/>
      <c r="J209" s="15" t="n"/>
      <c r="K209" s="13" t="n"/>
      <c r="L209" s="15" t="n"/>
      <c r="M209" s="13" t="n"/>
      <c r="N209" s="14" t="n"/>
      <c r="O209" s="16">
        <f>IF(OR($B209="",$F209=""),"",IF($L209&lt;&gt;"",$L209-$F209,TODAY()-$F209))</f>
        <v/>
      </c>
      <c r="P209" s="16">
        <f>IF($I209="","",IF($J209&lt;&gt;"",$J209-$I209,TODAY()-$I209))</f>
        <v/>
      </c>
      <c r="Q209" s="16">
        <f>IF(OR($L209="",$H209=""),"",IF($L209&lt;=$H209,"Yes","No"))</f>
        <v/>
      </c>
      <c r="R209" s="16">
        <f>IF(OR($B209="",$H209="",OR($M209="Done",$M209="Not proceeding")),"",$H209-TODAY())</f>
        <v/>
      </c>
      <c r="S209" s="17">
        <f>IF($B209="","",TRIM(IF(OR($M209="Done",$M209="Not proceeding"),"",IF($G209="","No owner. ","")&amp;IF($H209="","No due date. ",IF($H209&lt;TODAY(),"Past due date. ",IF($H209-TODAY()&lt;=$C$5,"Due soon. ",""))))&amp;IF(AND($D209="Recommendation",$I209=""),"Recommendation not sent. ","")&amp;IF(AND($I209&lt;&gt;"",$J209=""),IF(TODAY()-$I209&gt;$C$4,"Response overdue. ",IF($I209+$C$4-TODAY()&lt;=$C$5,"Response due soon. ","Awaiting response. ")),"")&amp;IF(AND($M209="Done",$L209=""),"Add date closed. ","")))</f>
        <v/>
      </c>
      <c r="T209" s="16">
        <f>IF($B209="","",IF(OR($M209="Done",$M209="Not proceeding"),"Closed",IF(OR(ISNUMBER(SEARCH("Past due",$S209)),ISNUMBER(SEARCH("Response overdue",$S209))),"Overdue",IF(ISNUMBER(SEARCH("soon",$S209)),"Due soon",IF(OR($G209="",$H209=""),"Needs owner or date","On track")))))</f>
        <v/>
      </c>
    </row>
    <row r="210">
      <c r="A210" s="13">
        <f>IF($B210="","",ROW()-7)</f>
        <v/>
      </c>
      <c r="B210" s="14" t="n"/>
      <c r="C210" s="13" t="n"/>
      <c r="D210" s="13" t="n"/>
      <c r="E210" s="14" t="n"/>
      <c r="F210" s="15" t="n"/>
      <c r="G210" s="13" t="n"/>
      <c r="H210" s="15" t="n"/>
      <c r="I210" s="15" t="n"/>
      <c r="J210" s="15" t="n"/>
      <c r="K210" s="13" t="n"/>
      <c r="L210" s="15" t="n"/>
      <c r="M210" s="13" t="n"/>
      <c r="N210" s="14" t="n"/>
      <c r="O210" s="16">
        <f>IF(OR($B210="",$F210=""),"",IF($L210&lt;&gt;"",$L210-$F210,TODAY()-$F210))</f>
        <v/>
      </c>
      <c r="P210" s="16">
        <f>IF($I210="","",IF($J210&lt;&gt;"",$J210-$I210,TODAY()-$I210))</f>
        <v/>
      </c>
      <c r="Q210" s="16">
        <f>IF(OR($L210="",$H210=""),"",IF($L210&lt;=$H210,"Yes","No"))</f>
        <v/>
      </c>
      <c r="R210" s="16">
        <f>IF(OR($B210="",$H210="",OR($M210="Done",$M210="Not proceeding")),"",$H210-TODAY())</f>
        <v/>
      </c>
      <c r="S210" s="17">
        <f>IF($B210="","",TRIM(IF(OR($M210="Done",$M210="Not proceeding"),"",IF($G210="","No owner. ","")&amp;IF($H210="","No due date. ",IF($H210&lt;TODAY(),"Past due date. ",IF($H210-TODAY()&lt;=$C$5,"Due soon. ",""))))&amp;IF(AND($D210="Recommendation",$I210=""),"Recommendation not sent. ","")&amp;IF(AND($I210&lt;&gt;"",$J210=""),IF(TODAY()-$I210&gt;$C$4,"Response overdue. ",IF($I210+$C$4-TODAY()&lt;=$C$5,"Response due soon. ","Awaiting response. ")),"")&amp;IF(AND($M210="Done",$L210=""),"Add date closed. ","")))</f>
        <v/>
      </c>
      <c r="T210" s="16">
        <f>IF($B210="","",IF(OR($M210="Done",$M210="Not proceeding"),"Closed",IF(OR(ISNUMBER(SEARCH("Past due",$S210)),ISNUMBER(SEARCH("Response overdue",$S210))),"Overdue",IF(ISNUMBER(SEARCH("soon",$S210)),"Due soon",IF(OR($G210="",$H210=""),"Needs owner or date","On track")))))</f>
        <v/>
      </c>
    </row>
    <row r="211">
      <c r="A211" s="13">
        <f>IF($B211="","",ROW()-7)</f>
        <v/>
      </c>
      <c r="B211" s="14" t="n"/>
      <c r="C211" s="13" t="n"/>
      <c r="D211" s="13" t="n"/>
      <c r="E211" s="14" t="n"/>
      <c r="F211" s="15" t="n"/>
      <c r="G211" s="13" t="n"/>
      <c r="H211" s="15" t="n"/>
      <c r="I211" s="15" t="n"/>
      <c r="J211" s="15" t="n"/>
      <c r="K211" s="13" t="n"/>
      <c r="L211" s="15" t="n"/>
      <c r="M211" s="13" t="n"/>
      <c r="N211" s="14" t="n"/>
      <c r="O211" s="16">
        <f>IF(OR($B211="",$F211=""),"",IF($L211&lt;&gt;"",$L211-$F211,TODAY()-$F211))</f>
        <v/>
      </c>
      <c r="P211" s="16">
        <f>IF($I211="","",IF($J211&lt;&gt;"",$J211-$I211,TODAY()-$I211))</f>
        <v/>
      </c>
      <c r="Q211" s="16">
        <f>IF(OR($L211="",$H211=""),"",IF($L211&lt;=$H211,"Yes","No"))</f>
        <v/>
      </c>
      <c r="R211" s="16">
        <f>IF(OR($B211="",$H211="",OR($M211="Done",$M211="Not proceeding")),"",$H211-TODAY())</f>
        <v/>
      </c>
      <c r="S211" s="17">
        <f>IF($B211="","",TRIM(IF(OR($M211="Done",$M211="Not proceeding"),"",IF($G211="","No owner. ","")&amp;IF($H211="","No due date. ",IF($H211&lt;TODAY(),"Past due date. ",IF($H211-TODAY()&lt;=$C$5,"Due soon. ",""))))&amp;IF(AND($D211="Recommendation",$I211=""),"Recommendation not sent. ","")&amp;IF(AND($I211&lt;&gt;"",$J211=""),IF(TODAY()-$I211&gt;$C$4,"Response overdue. ",IF($I211+$C$4-TODAY()&lt;=$C$5,"Response due soon. ","Awaiting response. ")),"")&amp;IF(AND($M211="Done",$L211=""),"Add date closed. ","")))</f>
        <v/>
      </c>
      <c r="T211" s="16">
        <f>IF($B211="","",IF(OR($M211="Done",$M211="Not proceeding"),"Closed",IF(OR(ISNUMBER(SEARCH("Past due",$S211)),ISNUMBER(SEARCH("Response overdue",$S211))),"Overdue",IF(ISNUMBER(SEARCH("soon",$S211)),"Due soon",IF(OR($G211="",$H211=""),"Needs owner or date","On track")))))</f>
        <v/>
      </c>
    </row>
    <row r="212">
      <c r="A212" s="13">
        <f>IF($B212="","",ROW()-7)</f>
        <v/>
      </c>
      <c r="B212" s="14" t="n"/>
      <c r="C212" s="13" t="n"/>
      <c r="D212" s="13" t="n"/>
      <c r="E212" s="14" t="n"/>
      <c r="F212" s="15" t="n"/>
      <c r="G212" s="13" t="n"/>
      <c r="H212" s="15" t="n"/>
      <c r="I212" s="15" t="n"/>
      <c r="J212" s="15" t="n"/>
      <c r="K212" s="13" t="n"/>
      <c r="L212" s="15" t="n"/>
      <c r="M212" s="13" t="n"/>
      <c r="N212" s="14" t="n"/>
      <c r="O212" s="16">
        <f>IF(OR($B212="",$F212=""),"",IF($L212&lt;&gt;"",$L212-$F212,TODAY()-$F212))</f>
        <v/>
      </c>
      <c r="P212" s="16">
        <f>IF($I212="","",IF($J212&lt;&gt;"",$J212-$I212,TODAY()-$I212))</f>
        <v/>
      </c>
      <c r="Q212" s="16">
        <f>IF(OR($L212="",$H212=""),"",IF($L212&lt;=$H212,"Yes","No"))</f>
        <v/>
      </c>
      <c r="R212" s="16">
        <f>IF(OR($B212="",$H212="",OR($M212="Done",$M212="Not proceeding")),"",$H212-TODAY())</f>
        <v/>
      </c>
      <c r="S212" s="17">
        <f>IF($B212="","",TRIM(IF(OR($M212="Done",$M212="Not proceeding"),"",IF($G212="","No owner. ","")&amp;IF($H212="","No due date. ",IF($H212&lt;TODAY(),"Past due date. ",IF($H212-TODAY()&lt;=$C$5,"Due soon. ",""))))&amp;IF(AND($D212="Recommendation",$I212=""),"Recommendation not sent. ","")&amp;IF(AND($I212&lt;&gt;"",$J212=""),IF(TODAY()-$I212&gt;$C$4,"Response overdue. ",IF($I212+$C$4-TODAY()&lt;=$C$5,"Response due soon. ","Awaiting response. ")),"")&amp;IF(AND($M212="Done",$L212=""),"Add date closed. ","")))</f>
        <v/>
      </c>
      <c r="T212" s="16">
        <f>IF($B212="","",IF(OR($M212="Done",$M212="Not proceeding"),"Closed",IF(OR(ISNUMBER(SEARCH("Past due",$S212)),ISNUMBER(SEARCH("Response overdue",$S212))),"Overdue",IF(ISNUMBER(SEARCH("soon",$S212)),"Due soon",IF(OR($G212="",$H212=""),"Needs owner or date","On track")))))</f>
        <v/>
      </c>
    </row>
    <row r="213">
      <c r="A213" s="13">
        <f>IF($B213="","",ROW()-7)</f>
        <v/>
      </c>
      <c r="B213" s="14" t="n"/>
      <c r="C213" s="13" t="n"/>
      <c r="D213" s="13" t="n"/>
      <c r="E213" s="14" t="n"/>
      <c r="F213" s="15" t="n"/>
      <c r="G213" s="13" t="n"/>
      <c r="H213" s="15" t="n"/>
      <c r="I213" s="15" t="n"/>
      <c r="J213" s="15" t="n"/>
      <c r="K213" s="13" t="n"/>
      <c r="L213" s="15" t="n"/>
      <c r="M213" s="13" t="n"/>
      <c r="N213" s="14" t="n"/>
      <c r="O213" s="16">
        <f>IF(OR($B213="",$F213=""),"",IF($L213&lt;&gt;"",$L213-$F213,TODAY()-$F213))</f>
        <v/>
      </c>
      <c r="P213" s="16">
        <f>IF($I213="","",IF($J213&lt;&gt;"",$J213-$I213,TODAY()-$I213))</f>
        <v/>
      </c>
      <c r="Q213" s="16">
        <f>IF(OR($L213="",$H213=""),"",IF($L213&lt;=$H213,"Yes","No"))</f>
        <v/>
      </c>
      <c r="R213" s="16">
        <f>IF(OR($B213="",$H213="",OR($M213="Done",$M213="Not proceeding")),"",$H213-TODAY())</f>
        <v/>
      </c>
      <c r="S213" s="17">
        <f>IF($B213="","",TRIM(IF(OR($M213="Done",$M213="Not proceeding"),"",IF($G213="","No owner. ","")&amp;IF($H213="","No due date. ",IF($H213&lt;TODAY(),"Past due date. ",IF($H213-TODAY()&lt;=$C$5,"Due soon. ",""))))&amp;IF(AND($D213="Recommendation",$I213=""),"Recommendation not sent. ","")&amp;IF(AND($I213&lt;&gt;"",$J213=""),IF(TODAY()-$I213&gt;$C$4,"Response overdue. ",IF($I213+$C$4-TODAY()&lt;=$C$5,"Response due soon. ","Awaiting response. ")),"")&amp;IF(AND($M213="Done",$L213=""),"Add date closed. ","")))</f>
        <v/>
      </c>
      <c r="T213" s="16">
        <f>IF($B213="","",IF(OR($M213="Done",$M213="Not proceeding"),"Closed",IF(OR(ISNUMBER(SEARCH("Past due",$S213)),ISNUMBER(SEARCH("Response overdue",$S213))),"Overdue",IF(ISNUMBER(SEARCH("soon",$S213)),"Due soon",IF(OR($G213="",$H213=""),"Needs owner or date","On track")))))</f>
        <v/>
      </c>
    </row>
    <row r="214">
      <c r="A214" s="13">
        <f>IF($B214="","",ROW()-7)</f>
        <v/>
      </c>
      <c r="B214" s="14" t="n"/>
      <c r="C214" s="13" t="n"/>
      <c r="D214" s="13" t="n"/>
      <c r="E214" s="14" t="n"/>
      <c r="F214" s="15" t="n"/>
      <c r="G214" s="13" t="n"/>
      <c r="H214" s="15" t="n"/>
      <c r="I214" s="15" t="n"/>
      <c r="J214" s="15" t="n"/>
      <c r="K214" s="13" t="n"/>
      <c r="L214" s="15" t="n"/>
      <c r="M214" s="13" t="n"/>
      <c r="N214" s="14" t="n"/>
      <c r="O214" s="16">
        <f>IF(OR($B214="",$F214=""),"",IF($L214&lt;&gt;"",$L214-$F214,TODAY()-$F214))</f>
        <v/>
      </c>
      <c r="P214" s="16">
        <f>IF($I214="","",IF($J214&lt;&gt;"",$J214-$I214,TODAY()-$I214))</f>
        <v/>
      </c>
      <c r="Q214" s="16">
        <f>IF(OR($L214="",$H214=""),"",IF($L214&lt;=$H214,"Yes","No"))</f>
        <v/>
      </c>
      <c r="R214" s="16">
        <f>IF(OR($B214="",$H214="",OR($M214="Done",$M214="Not proceeding")),"",$H214-TODAY())</f>
        <v/>
      </c>
      <c r="S214" s="17">
        <f>IF($B214="","",TRIM(IF(OR($M214="Done",$M214="Not proceeding"),"",IF($G214="","No owner. ","")&amp;IF($H214="","No due date. ",IF($H214&lt;TODAY(),"Past due date. ",IF($H214-TODAY()&lt;=$C$5,"Due soon. ",""))))&amp;IF(AND($D214="Recommendation",$I214=""),"Recommendation not sent. ","")&amp;IF(AND($I214&lt;&gt;"",$J214=""),IF(TODAY()-$I214&gt;$C$4,"Response overdue. ",IF($I214+$C$4-TODAY()&lt;=$C$5,"Response due soon. ","Awaiting response. ")),"")&amp;IF(AND($M214="Done",$L214=""),"Add date closed. ","")))</f>
        <v/>
      </c>
      <c r="T214" s="16">
        <f>IF($B214="","",IF(OR($M214="Done",$M214="Not proceeding"),"Closed",IF(OR(ISNUMBER(SEARCH("Past due",$S214)),ISNUMBER(SEARCH("Response overdue",$S214))),"Overdue",IF(ISNUMBER(SEARCH("soon",$S214)),"Due soon",IF(OR($G214="",$H214=""),"Needs owner or date","On track")))))</f>
        <v/>
      </c>
    </row>
    <row r="215">
      <c r="A215" s="13">
        <f>IF($B215="","",ROW()-7)</f>
        <v/>
      </c>
      <c r="B215" s="14" t="n"/>
      <c r="C215" s="13" t="n"/>
      <c r="D215" s="13" t="n"/>
      <c r="E215" s="14" t="n"/>
      <c r="F215" s="15" t="n"/>
      <c r="G215" s="13" t="n"/>
      <c r="H215" s="15" t="n"/>
      <c r="I215" s="15" t="n"/>
      <c r="J215" s="15" t="n"/>
      <c r="K215" s="13" t="n"/>
      <c r="L215" s="15" t="n"/>
      <c r="M215" s="13" t="n"/>
      <c r="N215" s="14" t="n"/>
      <c r="O215" s="16">
        <f>IF(OR($B215="",$F215=""),"",IF($L215&lt;&gt;"",$L215-$F215,TODAY()-$F215))</f>
        <v/>
      </c>
      <c r="P215" s="16">
        <f>IF($I215="","",IF($J215&lt;&gt;"",$J215-$I215,TODAY()-$I215))</f>
        <v/>
      </c>
      <c r="Q215" s="16">
        <f>IF(OR($L215="",$H215=""),"",IF($L215&lt;=$H215,"Yes","No"))</f>
        <v/>
      </c>
      <c r="R215" s="16">
        <f>IF(OR($B215="",$H215="",OR($M215="Done",$M215="Not proceeding")),"",$H215-TODAY())</f>
        <v/>
      </c>
      <c r="S215" s="17">
        <f>IF($B215="","",TRIM(IF(OR($M215="Done",$M215="Not proceeding"),"",IF($G215="","No owner. ","")&amp;IF($H215="","No due date. ",IF($H215&lt;TODAY(),"Past due date. ",IF($H215-TODAY()&lt;=$C$5,"Due soon. ",""))))&amp;IF(AND($D215="Recommendation",$I215=""),"Recommendation not sent. ","")&amp;IF(AND($I215&lt;&gt;"",$J215=""),IF(TODAY()-$I215&gt;$C$4,"Response overdue. ",IF($I215+$C$4-TODAY()&lt;=$C$5,"Response due soon. ","Awaiting response. ")),"")&amp;IF(AND($M215="Done",$L215=""),"Add date closed. ","")))</f>
        <v/>
      </c>
      <c r="T215" s="16">
        <f>IF($B215="","",IF(OR($M215="Done",$M215="Not proceeding"),"Closed",IF(OR(ISNUMBER(SEARCH("Past due",$S215)),ISNUMBER(SEARCH("Response overdue",$S215))),"Overdue",IF(ISNUMBER(SEARCH("soon",$S215)),"Due soon",IF(OR($G215="",$H215=""),"Needs owner or date","On track")))))</f>
        <v/>
      </c>
    </row>
    <row r="216">
      <c r="A216" s="13">
        <f>IF($B216="","",ROW()-7)</f>
        <v/>
      </c>
      <c r="B216" s="14" t="n"/>
      <c r="C216" s="13" t="n"/>
      <c r="D216" s="13" t="n"/>
      <c r="E216" s="14" t="n"/>
      <c r="F216" s="15" t="n"/>
      <c r="G216" s="13" t="n"/>
      <c r="H216" s="15" t="n"/>
      <c r="I216" s="15" t="n"/>
      <c r="J216" s="15" t="n"/>
      <c r="K216" s="13" t="n"/>
      <c r="L216" s="15" t="n"/>
      <c r="M216" s="13" t="n"/>
      <c r="N216" s="14" t="n"/>
      <c r="O216" s="16">
        <f>IF(OR($B216="",$F216=""),"",IF($L216&lt;&gt;"",$L216-$F216,TODAY()-$F216))</f>
        <v/>
      </c>
      <c r="P216" s="16">
        <f>IF($I216="","",IF($J216&lt;&gt;"",$J216-$I216,TODAY()-$I216))</f>
        <v/>
      </c>
      <c r="Q216" s="16">
        <f>IF(OR($L216="",$H216=""),"",IF($L216&lt;=$H216,"Yes","No"))</f>
        <v/>
      </c>
      <c r="R216" s="16">
        <f>IF(OR($B216="",$H216="",OR($M216="Done",$M216="Not proceeding")),"",$H216-TODAY())</f>
        <v/>
      </c>
      <c r="S216" s="17">
        <f>IF($B216="","",TRIM(IF(OR($M216="Done",$M216="Not proceeding"),"",IF($G216="","No owner. ","")&amp;IF($H216="","No due date. ",IF($H216&lt;TODAY(),"Past due date. ",IF($H216-TODAY()&lt;=$C$5,"Due soon. ",""))))&amp;IF(AND($D216="Recommendation",$I216=""),"Recommendation not sent. ","")&amp;IF(AND($I216&lt;&gt;"",$J216=""),IF(TODAY()-$I216&gt;$C$4,"Response overdue. ",IF($I216+$C$4-TODAY()&lt;=$C$5,"Response due soon. ","Awaiting response. ")),"")&amp;IF(AND($M216="Done",$L216=""),"Add date closed. ","")))</f>
        <v/>
      </c>
      <c r="T216" s="16">
        <f>IF($B216="","",IF(OR($M216="Done",$M216="Not proceeding"),"Closed",IF(OR(ISNUMBER(SEARCH("Past due",$S216)),ISNUMBER(SEARCH("Response overdue",$S216))),"Overdue",IF(ISNUMBER(SEARCH("soon",$S216)),"Due soon",IF(OR($G216="",$H216=""),"Needs owner or date","On track")))))</f>
        <v/>
      </c>
    </row>
    <row r="217">
      <c r="A217" s="13">
        <f>IF($B217="","",ROW()-7)</f>
        <v/>
      </c>
      <c r="B217" s="14" t="n"/>
      <c r="C217" s="13" t="n"/>
      <c r="D217" s="13" t="n"/>
      <c r="E217" s="14" t="n"/>
      <c r="F217" s="15" t="n"/>
      <c r="G217" s="13" t="n"/>
      <c r="H217" s="15" t="n"/>
      <c r="I217" s="15" t="n"/>
      <c r="J217" s="15" t="n"/>
      <c r="K217" s="13" t="n"/>
      <c r="L217" s="15" t="n"/>
      <c r="M217" s="13" t="n"/>
      <c r="N217" s="14" t="n"/>
      <c r="O217" s="16">
        <f>IF(OR($B217="",$F217=""),"",IF($L217&lt;&gt;"",$L217-$F217,TODAY()-$F217))</f>
        <v/>
      </c>
      <c r="P217" s="16">
        <f>IF($I217="","",IF($J217&lt;&gt;"",$J217-$I217,TODAY()-$I217))</f>
        <v/>
      </c>
      <c r="Q217" s="16">
        <f>IF(OR($L217="",$H217=""),"",IF($L217&lt;=$H217,"Yes","No"))</f>
        <v/>
      </c>
      <c r="R217" s="16">
        <f>IF(OR($B217="",$H217="",OR($M217="Done",$M217="Not proceeding")),"",$H217-TODAY())</f>
        <v/>
      </c>
      <c r="S217" s="17">
        <f>IF($B217="","",TRIM(IF(OR($M217="Done",$M217="Not proceeding"),"",IF($G217="","No owner. ","")&amp;IF($H217="","No due date. ",IF($H217&lt;TODAY(),"Past due date. ",IF($H217-TODAY()&lt;=$C$5,"Due soon. ",""))))&amp;IF(AND($D217="Recommendation",$I217=""),"Recommendation not sent. ","")&amp;IF(AND($I217&lt;&gt;"",$J217=""),IF(TODAY()-$I217&gt;$C$4,"Response overdue. ",IF($I217+$C$4-TODAY()&lt;=$C$5,"Response due soon. ","Awaiting response. ")),"")&amp;IF(AND($M217="Done",$L217=""),"Add date closed. ","")))</f>
        <v/>
      </c>
      <c r="T217" s="16">
        <f>IF($B217="","",IF(OR($M217="Done",$M217="Not proceeding"),"Closed",IF(OR(ISNUMBER(SEARCH("Past due",$S217)),ISNUMBER(SEARCH("Response overdue",$S217))),"Overdue",IF(ISNUMBER(SEARCH("soon",$S217)),"Due soon",IF(OR($G217="",$H217=""),"Needs owner or date","On track")))))</f>
        <v/>
      </c>
    </row>
    <row r="218">
      <c r="A218" s="13">
        <f>IF($B218="","",ROW()-7)</f>
        <v/>
      </c>
      <c r="B218" s="14" t="n"/>
      <c r="C218" s="13" t="n"/>
      <c r="D218" s="13" t="n"/>
      <c r="E218" s="14" t="n"/>
      <c r="F218" s="15" t="n"/>
      <c r="G218" s="13" t="n"/>
      <c r="H218" s="15" t="n"/>
      <c r="I218" s="15" t="n"/>
      <c r="J218" s="15" t="n"/>
      <c r="K218" s="13" t="n"/>
      <c r="L218" s="15" t="n"/>
      <c r="M218" s="13" t="n"/>
      <c r="N218" s="14" t="n"/>
      <c r="O218" s="16">
        <f>IF(OR($B218="",$F218=""),"",IF($L218&lt;&gt;"",$L218-$F218,TODAY()-$F218))</f>
        <v/>
      </c>
      <c r="P218" s="16">
        <f>IF($I218="","",IF($J218&lt;&gt;"",$J218-$I218,TODAY()-$I218))</f>
        <v/>
      </c>
      <c r="Q218" s="16">
        <f>IF(OR($L218="",$H218=""),"",IF($L218&lt;=$H218,"Yes","No"))</f>
        <v/>
      </c>
      <c r="R218" s="16">
        <f>IF(OR($B218="",$H218="",OR($M218="Done",$M218="Not proceeding")),"",$H218-TODAY())</f>
        <v/>
      </c>
      <c r="S218" s="17">
        <f>IF($B218="","",TRIM(IF(OR($M218="Done",$M218="Not proceeding"),"",IF($G218="","No owner. ","")&amp;IF($H218="","No due date. ",IF($H218&lt;TODAY(),"Past due date. ",IF($H218-TODAY()&lt;=$C$5,"Due soon. ",""))))&amp;IF(AND($D218="Recommendation",$I218=""),"Recommendation not sent. ","")&amp;IF(AND($I218&lt;&gt;"",$J218=""),IF(TODAY()-$I218&gt;$C$4,"Response overdue. ",IF($I218+$C$4-TODAY()&lt;=$C$5,"Response due soon. ","Awaiting response. ")),"")&amp;IF(AND($M218="Done",$L218=""),"Add date closed. ","")))</f>
        <v/>
      </c>
      <c r="T218" s="16">
        <f>IF($B218="","",IF(OR($M218="Done",$M218="Not proceeding"),"Closed",IF(OR(ISNUMBER(SEARCH("Past due",$S218)),ISNUMBER(SEARCH("Response overdue",$S218))),"Overdue",IF(ISNUMBER(SEARCH("soon",$S218)),"Due soon",IF(OR($G218="",$H218=""),"Needs owner or date","On track")))))</f>
        <v/>
      </c>
    </row>
    <row r="219">
      <c r="A219" s="13">
        <f>IF($B219="","",ROW()-7)</f>
        <v/>
      </c>
      <c r="B219" s="14" t="n"/>
      <c r="C219" s="13" t="n"/>
      <c r="D219" s="13" t="n"/>
      <c r="E219" s="14" t="n"/>
      <c r="F219" s="15" t="n"/>
      <c r="G219" s="13" t="n"/>
      <c r="H219" s="15" t="n"/>
      <c r="I219" s="15" t="n"/>
      <c r="J219" s="15" t="n"/>
      <c r="K219" s="13" t="n"/>
      <c r="L219" s="15" t="n"/>
      <c r="M219" s="13" t="n"/>
      <c r="N219" s="14" t="n"/>
      <c r="O219" s="16">
        <f>IF(OR($B219="",$F219=""),"",IF($L219&lt;&gt;"",$L219-$F219,TODAY()-$F219))</f>
        <v/>
      </c>
      <c r="P219" s="16">
        <f>IF($I219="","",IF($J219&lt;&gt;"",$J219-$I219,TODAY()-$I219))</f>
        <v/>
      </c>
      <c r="Q219" s="16">
        <f>IF(OR($L219="",$H219=""),"",IF($L219&lt;=$H219,"Yes","No"))</f>
        <v/>
      </c>
      <c r="R219" s="16">
        <f>IF(OR($B219="",$H219="",OR($M219="Done",$M219="Not proceeding")),"",$H219-TODAY())</f>
        <v/>
      </c>
      <c r="S219" s="17">
        <f>IF($B219="","",TRIM(IF(OR($M219="Done",$M219="Not proceeding"),"",IF($G219="","No owner. ","")&amp;IF($H219="","No due date. ",IF($H219&lt;TODAY(),"Past due date. ",IF($H219-TODAY()&lt;=$C$5,"Due soon. ",""))))&amp;IF(AND($D219="Recommendation",$I219=""),"Recommendation not sent. ","")&amp;IF(AND($I219&lt;&gt;"",$J219=""),IF(TODAY()-$I219&gt;$C$4,"Response overdue. ",IF($I219+$C$4-TODAY()&lt;=$C$5,"Response due soon. ","Awaiting response. ")),"")&amp;IF(AND($M219="Done",$L219=""),"Add date closed. ","")))</f>
        <v/>
      </c>
      <c r="T219" s="16">
        <f>IF($B219="","",IF(OR($M219="Done",$M219="Not proceeding"),"Closed",IF(OR(ISNUMBER(SEARCH("Past due",$S219)),ISNUMBER(SEARCH("Response overdue",$S219))),"Overdue",IF(ISNUMBER(SEARCH("soon",$S219)),"Due soon",IF(OR($G219="",$H219=""),"Needs owner or date","On track")))))</f>
        <v/>
      </c>
    </row>
    <row r="220">
      <c r="A220" s="13">
        <f>IF($B220="","",ROW()-7)</f>
        <v/>
      </c>
      <c r="B220" s="14" t="n"/>
      <c r="C220" s="13" t="n"/>
      <c r="D220" s="13" t="n"/>
      <c r="E220" s="14" t="n"/>
      <c r="F220" s="15" t="n"/>
      <c r="G220" s="13" t="n"/>
      <c r="H220" s="15" t="n"/>
      <c r="I220" s="15" t="n"/>
      <c r="J220" s="15" t="n"/>
      <c r="K220" s="13" t="n"/>
      <c r="L220" s="15" t="n"/>
      <c r="M220" s="13" t="n"/>
      <c r="N220" s="14" t="n"/>
      <c r="O220" s="16">
        <f>IF(OR($B220="",$F220=""),"",IF($L220&lt;&gt;"",$L220-$F220,TODAY()-$F220))</f>
        <v/>
      </c>
      <c r="P220" s="16">
        <f>IF($I220="","",IF($J220&lt;&gt;"",$J220-$I220,TODAY()-$I220))</f>
        <v/>
      </c>
      <c r="Q220" s="16">
        <f>IF(OR($L220="",$H220=""),"",IF($L220&lt;=$H220,"Yes","No"))</f>
        <v/>
      </c>
      <c r="R220" s="16">
        <f>IF(OR($B220="",$H220="",OR($M220="Done",$M220="Not proceeding")),"",$H220-TODAY())</f>
        <v/>
      </c>
      <c r="S220" s="17">
        <f>IF($B220="","",TRIM(IF(OR($M220="Done",$M220="Not proceeding"),"",IF($G220="","No owner. ","")&amp;IF($H220="","No due date. ",IF($H220&lt;TODAY(),"Past due date. ",IF($H220-TODAY()&lt;=$C$5,"Due soon. ",""))))&amp;IF(AND($D220="Recommendation",$I220=""),"Recommendation not sent. ","")&amp;IF(AND($I220&lt;&gt;"",$J220=""),IF(TODAY()-$I220&gt;$C$4,"Response overdue. ",IF($I220+$C$4-TODAY()&lt;=$C$5,"Response due soon. ","Awaiting response. ")),"")&amp;IF(AND($M220="Done",$L220=""),"Add date closed. ","")))</f>
        <v/>
      </c>
      <c r="T220" s="16">
        <f>IF($B220="","",IF(OR($M220="Done",$M220="Not proceeding"),"Closed",IF(OR(ISNUMBER(SEARCH("Past due",$S220)),ISNUMBER(SEARCH("Response overdue",$S220))),"Overdue",IF(ISNUMBER(SEARCH("soon",$S220)),"Due soon",IF(OR($G220="",$H220=""),"Needs owner or date","On track")))))</f>
        <v/>
      </c>
    </row>
    <row r="221">
      <c r="A221" s="13">
        <f>IF($B221="","",ROW()-7)</f>
        <v/>
      </c>
      <c r="B221" s="14" t="n"/>
      <c r="C221" s="13" t="n"/>
      <c r="D221" s="13" t="n"/>
      <c r="E221" s="14" t="n"/>
      <c r="F221" s="15" t="n"/>
      <c r="G221" s="13" t="n"/>
      <c r="H221" s="15" t="n"/>
      <c r="I221" s="15" t="n"/>
      <c r="J221" s="15" t="n"/>
      <c r="K221" s="13" t="n"/>
      <c r="L221" s="15" t="n"/>
      <c r="M221" s="13" t="n"/>
      <c r="N221" s="14" t="n"/>
      <c r="O221" s="16">
        <f>IF(OR($B221="",$F221=""),"",IF($L221&lt;&gt;"",$L221-$F221,TODAY()-$F221))</f>
        <v/>
      </c>
      <c r="P221" s="16">
        <f>IF($I221="","",IF($J221&lt;&gt;"",$J221-$I221,TODAY()-$I221))</f>
        <v/>
      </c>
      <c r="Q221" s="16">
        <f>IF(OR($L221="",$H221=""),"",IF($L221&lt;=$H221,"Yes","No"))</f>
        <v/>
      </c>
      <c r="R221" s="16">
        <f>IF(OR($B221="",$H221="",OR($M221="Done",$M221="Not proceeding")),"",$H221-TODAY())</f>
        <v/>
      </c>
      <c r="S221" s="17">
        <f>IF($B221="","",TRIM(IF(OR($M221="Done",$M221="Not proceeding"),"",IF($G221="","No owner. ","")&amp;IF($H221="","No due date. ",IF($H221&lt;TODAY(),"Past due date. ",IF($H221-TODAY()&lt;=$C$5,"Due soon. ",""))))&amp;IF(AND($D221="Recommendation",$I221=""),"Recommendation not sent. ","")&amp;IF(AND($I221&lt;&gt;"",$J221=""),IF(TODAY()-$I221&gt;$C$4,"Response overdue. ",IF($I221+$C$4-TODAY()&lt;=$C$5,"Response due soon. ","Awaiting response. ")),"")&amp;IF(AND($M221="Done",$L221=""),"Add date closed. ","")))</f>
        <v/>
      </c>
      <c r="T221" s="16">
        <f>IF($B221="","",IF(OR($M221="Done",$M221="Not proceeding"),"Closed",IF(OR(ISNUMBER(SEARCH("Past due",$S221)),ISNUMBER(SEARCH("Response overdue",$S221))),"Overdue",IF(ISNUMBER(SEARCH("soon",$S221)),"Due soon",IF(OR($G221="",$H221=""),"Needs owner or date","On track")))))</f>
        <v/>
      </c>
    </row>
    <row r="222">
      <c r="A222" s="13">
        <f>IF($B222="","",ROW()-7)</f>
        <v/>
      </c>
      <c r="B222" s="14" t="n"/>
      <c r="C222" s="13" t="n"/>
      <c r="D222" s="13" t="n"/>
      <c r="E222" s="14" t="n"/>
      <c r="F222" s="15" t="n"/>
      <c r="G222" s="13" t="n"/>
      <c r="H222" s="15" t="n"/>
      <c r="I222" s="15" t="n"/>
      <c r="J222" s="15" t="n"/>
      <c r="K222" s="13" t="n"/>
      <c r="L222" s="15" t="n"/>
      <c r="M222" s="13" t="n"/>
      <c r="N222" s="14" t="n"/>
      <c r="O222" s="16">
        <f>IF(OR($B222="",$F222=""),"",IF($L222&lt;&gt;"",$L222-$F222,TODAY()-$F222))</f>
        <v/>
      </c>
      <c r="P222" s="16">
        <f>IF($I222="","",IF($J222&lt;&gt;"",$J222-$I222,TODAY()-$I222))</f>
        <v/>
      </c>
      <c r="Q222" s="16">
        <f>IF(OR($L222="",$H222=""),"",IF($L222&lt;=$H222,"Yes","No"))</f>
        <v/>
      </c>
      <c r="R222" s="16">
        <f>IF(OR($B222="",$H222="",OR($M222="Done",$M222="Not proceeding")),"",$H222-TODAY())</f>
        <v/>
      </c>
      <c r="S222" s="17">
        <f>IF($B222="","",TRIM(IF(OR($M222="Done",$M222="Not proceeding"),"",IF($G222="","No owner. ","")&amp;IF($H222="","No due date. ",IF($H222&lt;TODAY(),"Past due date. ",IF($H222-TODAY()&lt;=$C$5,"Due soon. ",""))))&amp;IF(AND($D222="Recommendation",$I222=""),"Recommendation not sent. ","")&amp;IF(AND($I222&lt;&gt;"",$J222=""),IF(TODAY()-$I222&gt;$C$4,"Response overdue. ",IF($I222+$C$4-TODAY()&lt;=$C$5,"Response due soon. ","Awaiting response. ")),"")&amp;IF(AND($M222="Done",$L222=""),"Add date closed. ","")))</f>
        <v/>
      </c>
      <c r="T222" s="16">
        <f>IF($B222="","",IF(OR($M222="Done",$M222="Not proceeding"),"Closed",IF(OR(ISNUMBER(SEARCH("Past due",$S222)),ISNUMBER(SEARCH("Response overdue",$S222))),"Overdue",IF(ISNUMBER(SEARCH("soon",$S222)),"Due soon",IF(OR($G222="",$H222=""),"Needs owner or date","On track")))))</f>
        <v/>
      </c>
    </row>
    <row r="223">
      <c r="A223" s="13">
        <f>IF($B223="","",ROW()-7)</f>
        <v/>
      </c>
      <c r="B223" s="14" t="n"/>
      <c r="C223" s="13" t="n"/>
      <c r="D223" s="13" t="n"/>
      <c r="E223" s="14" t="n"/>
      <c r="F223" s="15" t="n"/>
      <c r="G223" s="13" t="n"/>
      <c r="H223" s="15" t="n"/>
      <c r="I223" s="15" t="n"/>
      <c r="J223" s="15" t="n"/>
      <c r="K223" s="13" t="n"/>
      <c r="L223" s="15" t="n"/>
      <c r="M223" s="13" t="n"/>
      <c r="N223" s="14" t="n"/>
      <c r="O223" s="16">
        <f>IF(OR($B223="",$F223=""),"",IF($L223&lt;&gt;"",$L223-$F223,TODAY()-$F223))</f>
        <v/>
      </c>
      <c r="P223" s="16">
        <f>IF($I223="","",IF($J223&lt;&gt;"",$J223-$I223,TODAY()-$I223))</f>
        <v/>
      </c>
      <c r="Q223" s="16">
        <f>IF(OR($L223="",$H223=""),"",IF($L223&lt;=$H223,"Yes","No"))</f>
        <v/>
      </c>
      <c r="R223" s="16">
        <f>IF(OR($B223="",$H223="",OR($M223="Done",$M223="Not proceeding")),"",$H223-TODAY())</f>
        <v/>
      </c>
      <c r="S223" s="17">
        <f>IF($B223="","",TRIM(IF(OR($M223="Done",$M223="Not proceeding"),"",IF($G223="","No owner. ","")&amp;IF($H223="","No due date. ",IF($H223&lt;TODAY(),"Past due date. ",IF($H223-TODAY()&lt;=$C$5,"Due soon. ",""))))&amp;IF(AND($D223="Recommendation",$I223=""),"Recommendation not sent. ","")&amp;IF(AND($I223&lt;&gt;"",$J223=""),IF(TODAY()-$I223&gt;$C$4,"Response overdue. ",IF($I223+$C$4-TODAY()&lt;=$C$5,"Response due soon. ","Awaiting response. ")),"")&amp;IF(AND($M223="Done",$L223=""),"Add date closed. ","")))</f>
        <v/>
      </c>
      <c r="T223" s="16">
        <f>IF($B223="","",IF(OR($M223="Done",$M223="Not proceeding"),"Closed",IF(OR(ISNUMBER(SEARCH("Past due",$S223)),ISNUMBER(SEARCH("Response overdue",$S223))),"Overdue",IF(ISNUMBER(SEARCH("soon",$S223)),"Due soon",IF(OR($G223="",$H223=""),"Needs owner or date","On track")))))</f>
        <v/>
      </c>
    </row>
    <row r="224">
      <c r="A224" s="13">
        <f>IF($B224="","",ROW()-7)</f>
        <v/>
      </c>
      <c r="B224" s="14" t="n"/>
      <c r="C224" s="13" t="n"/>
      <c r="D224" s="13" t="n"/>
      <c r="E224" s="14" t="n"/>
      <c r="F224" s="15" t="n"/>
      <c r="G224" s="13" t="n"/>
      <c r="H224" s="15" t="n"/>
      <c r="I224" s="15" t="n"/>
      <c r="J224" s="15" t="n"/>
      <c r="K224" s="13" t="n"/>
      <c r="L224" s="15" t="n"/>
      <c r="M224" s="13" t="n"/>
      <c r="N224" s="14" t="n"/>
      <c r="O224" s="16">
        <f>IF(OR($B224="",$F224=""),"",IF($L224&lt;&gt;"",$L224-$F224,TODAY()-$F224))</f>
        <v/>
      </c>
      <c r="P224" s="16">
        <f>IF($I224="","",IF($J224&lt;&gt;"",$J224-$I224,TODAY()-$I224))</f>
        <v/>
      </c>
      <c r="Q224" s="16">
        <f>IF(OR($L224="",$H224=""),"",IF($L224&lt;=$H224,"Yes","No"))</f>
        <v/>
      </c>
      <c r="R224" s="16">
        <f>IF(OR($B224="",$H224="",OR($M224="Done",$M224="Not proceeding")),"",$H224-TODAY())</f>
        <v/>
      </c>
      <c r="S224" s="17">
        <f>IF($B224="","",TRIM(IF(OR($M224="Done",$M224="Not proceeding"),"",IF($G224="","No owner. ","")&amp;IF($H224="","No due date. ",IF($H224&lt;TODAY(),"Past due date. ",IF($H224-TODAY()&lt;=$C$5,"Due soon. ",""))))&amp;IF(AND($D224="Recommendation",$I224=""),"Recommendation not sent. ","")&amp;IF(AND($I224&lt;&gt;"",$J224=""),IF(TODAY()-$I224&gt;$C$4,"Response overdue. ",IF($I224+$C$4-TODAY()&lt;=$C$5,"Response due soon. ","Awaiting response. ")),"")&amp;IF(AND($M224="Done",$L224=""),"Add date closed. ","")))</f>
        <v/>
      </c>
      <c r="T224" s="16">
        <f>IF($B224="","",IF(OR($M224="Done",$M224="Not proceeding"),"Closed",IF(OR(ISNUMBER(SEARCH("Past due",$S224)),ISNUMBER(SEARCH("Response overdue",$S224))),"Overdue",IF(ISNUMBER(SEARCH("soon",$S224)),"Due soon",IF(OR($G224="",$H224=""),"Needs owner or date","On track")))))</f>
        <v/>
      </c>
    </row>
    <row r="225">
      <c r="A225" s="13">
        <f>IF($B225="","",ROW()-7)</f>
        <v/>
      </c>
      <c r="B225" s="14" t="n"/>
      <c r="C225" s="13" t="n"/>
      <c r="D225" s="13" t="n"/>
      <c r="E225" s="14" t="n"/>
      <c r="F225" s="15" t="n"/>
      <c r="G225" s="13" t="n"/>
      <c r="H225" s="15" t="n"/>
      <c r="I225" s="15" t="n"/>
      <c r="J225" s="15" t="n"/>
      <c r="K225" s="13" t="n"/>
      <c r="L225" s="15" t="n"/>
      <c r="M225" s="13" t="n"/>
      <c r="N225" s="14" t="n"/>
      <c r="O225" s="16">
        <f>IF(OR($B225="",$F225=""),"",IF($L225&lt;&gt;"",$L225-$F225,TODAY()-$F225))</f>
        <v/>
      </c>
      <c r="P225" s="16">
        <f>IF($I225="","",IF($J225&lt;&gt;"",$J225-$I225,TODAY()-$I225))</f>
        <v/>
      </c>
      <c r="Q225" s="16">
        <f>IF(OR($L225="",$H225=""),"",IF($L225&lt;=$H225,"Yes","No"))</f>
        <v/>
      </c>
      <c r="R225" s="16">
        <f>IF(OR($B225="",$H225="",OR($M225="Done",$M225="Not proceeding")),"",$H225-TODAY())</f>
        <v/>
      </c>
      <c r="S225" s="17">
        <f>IF($B225="","",TRIM(IF(OR($M225="Done",$M225="Not proceeding"),"",IF($G225="","No owner. ","")&amp;IF($H225="","No due date. ",IF($H225&lt;TODAY(),"Past due date. ",IF($H225-TODAY()&lt;=$C$5,"Due soon. ",""))))&amp;IF(AND($D225="Recommendation",$I225=""),"Recommendation not sent. ","")&amp;IF(AND($I225&lt;&gt;"",$J225=""),IF(TODAY()-$I225&gt;$C$4,"Response overdue. ",IF($I225+$C$4-TODAY()&lt;=$C$5,"Response due soon. ","Awaiting response. ")),"")&amp;IF(AND($M225="Done",$L225=""),"Add date closed. ","")))</f>
        <v/>
      </c>
      <c r="T225" s="16">
        <f>IF($B225="","",IF(OR($M225="Done",$M225="Not proceeding"),"Closed",IF(OR(ISNUMBER(SEARCH("Past due",$S225)),ISNUMBER(SEARCH("Response overdue",$S225))),"Overdue",IF(ISNUMBER(SEARCH("soon",$S225)),"Due soon",IF(OR($G225="",$H225=""),"Needs owner or date","On track")))))</f>
        <v/>
      </c>
    </row>
    <row r="226">
      <c r="A226" s="13">
        <f>IF($B226="","",ROW()-7)</f>
        <v/>
      </c>
      <c r="B226" s="14" t="n"/>
      <c r="C226" s="13" t="n"/>
      <c r="D226" s="13" t="n"/>
      <c r="E226" s="14" t="n"/>
      <c r="F226" s="15" t="n"/>
      <c r="G226" s="13" t="n"/>
      <c r="H226" s="15" t="n"/>
      <c r="I226" s="15" t="n"/>
      <c r="J226" s="15" t="n"/>
      <c r="K226" s="13" t="n"/>
      <c r="L226" s="15" t="n"/>
      <c r="M226" s="13" t="n"/>
      <c r="N226" s="14" t="n"/>
      <c r="O226" s="16">
        <f>IF(OR($B226="",$F226=""),"",IF($L226&lt;&gt;"",$L226-$F226,TODAY()-$F226))</f>
        <v/>
      </c>
      <c r="P226" s="16">
        <f>IF($I226="","",IF($J226&lt;&gt;"",$J226-$I226,TODAY()-$I226))</f>
        <v/>
      </c>
      <c r="Q226" s="16">
        <f>IF(OR($L226="",$H226=""),"",IF($L226&lt;=$H226,"Yes","No"))</f>
        <v/>
      </c>
      <c r="R226" s="16">
        <f>IF(OR($B226="",$H226="",OR($M226="Done",$M226="Not proceeding")),"",$H226-TODAY())</f>
        <v/>
      </c>
      <c r="S226" s="17">
        <f>IF($B226="","",TRIM(IF(OR($M226="Done",$M226="Not proceeding"),"",IF($G226="","No owner. ","")&amp;IF($H226="","No due date. ",IF($H226&lt;TODAY(),"Past due date. ",IF($H226-TODAY()&lt;=$C$5,"Due soon. ",""))))&amp;IF(AND($D226="Recommendation",$I226=""),"Recommendation not sent. ","")&amp;IF(AND($I226&lt;&gt;"",$J226=""),IF(TODAY()-$I226&gt;$C$4,"Response overdue. ",IF($I226+$C$4-TODAY()&lt;=$C$5,"Response due soon. ","Awaiting response. ")),"")&amp;IF(AND($M226="Done",$L226=""),"Add date closed. ","")))</f>
        <v/>
      </c>
      <c r="T226" s="16">
        <f>IF($B226="","",IF(OR($M226="Done",$M226="Not proceeding"),"Closed",IF(OR(ISNUMBER(SEARCH("Past due",$S226)),ISNUMBER(SEARCH("Response overdue",$S226))),"Overdue",IF(ISNUMBER(SEARCH("soon",$S226)),"Due soon",IF(OR($G226="",$H226=""),"Needs owner or date","On track")))))</f>
        <v/>
      </c>
    </row>
    <row r="227">
      <c r="A227" s="13">
        <f>IF($B227="","",ROW()-7)</f>
        <v/>
      </c>
      <c r="B227" s="14" t="n"/>
      <c r="C227" s="13" t="n"/>
      <c r="D227" s="13" t="n"/>
      <c r="E227" s="14" t="n"/>
      <c r="F227" s="15" t="n"/>
      <c r="G227" s="13" t="n"/>
      <c r="H227" s="15" t="n"/>
      <c r="I227" s="15" t="n"/>
      <c r="J227" s="15" t="n"/>
      <c r="K227" s="13" t="n"/>
      <c r="L227" s="15" t="n"/>
      <c r="M227" s="13" t="n"/>
      <c r="N227" s="14" t="n"/>
      <c r="O227" s="16">
        <f>IF(OR($B227="",$F227=""),"",IF($L227&lt;&gt;"",$L227-$F227,TODAY()-$F227))</f>
        <v/>
      </c>
      <c r="P227" s="16">
        <f>IF($I227="","",IF($J227&lt;&gt;"",$J227-$I227,TODAY()-$I227))</f>
        <v/>
      </c>
      <c r="Q227" s="16">
        <f>IF(OR($L227="",$H227=""),"",IF($L227&lt;=$H227,"Yes","No"))</f>
        <v/>
      </c>
      <c r="R227" s="16">
        <f>IF(OR($B227="",$H227="",OR($M227="Done",$M227="Not proceeding")),"",$H227-TODAY())</f>
        <v/>
      </c>
      <c r="S227" s="17">
        <f>IF($B227="","",TRIM(IF(OR($M227="Done",$M227="Not proceeding"),"",IF($G227="","No owner. ","")&amp;IF($H227="","No due date. ",IF($H227&lt;TODAY(),"Past due date. ",IF($H227-TODAY()&lt;=$C$5,"Due soon. ",""))))&amp;IF(AND($D227="Recommendation",$I227=""),"Recommendation not sent. ","")&amp;IF(AND($I227&lt;&gt;"",$J227=""),IF(TODAY()-$I227&gt;$C$4,"Response overdue. ",IF($I227+$C$4-TODAY()&lt;=$C$5,"Response due soon. ","Awaiting response. ")),"")&amp;IF(AND($M227="Done",$L227=""),"Add date closed. ","")))</f>
        <v/>
      </c>
      <c r="T227" s="16">
        <f>IF($B227="","",IF(OR($M227="Done",$M227="Not proceeding"),"Closed",IF(OR(ISNUMBER(SEARCH("Past due",$S227)),ISNUMBER(SEARCH("Response overdue",$S227))),"Overdue",IF(ISNUMBER(SEARCH("soon",$S227)),"Due soon",IF(OR($G227="",$H227=""),"Needs owner or date","On track")))))</f>
        <v/>
      </c>
    </row>
    <row r="228">
      <c r="A228" s="13">
        <f>IF($B228="","",ROW()-7)</f>
        <v/>
      </c>
      <c r="B228" s="14" t="n"/>
      <c r="C228" s="13" t="n"/>
      <c r="D228" s="13" t="n"/>
      <c r="E228" s="14" t="n"/>
      <c r="F228" s="15" t="n"/>
      <c r="G228" s="13" t="n"/>
      <c r="H228" s="15" t="n"/>
      <c r="I228" s="15" t="n"/>
      <c r="J228" s="15" t="n"/>
      <c r="K228" s="13" t="n"/>
      <c r="L228" s="15" t="n"/>
      <c r="M228" s="13" t="n"/>
      <c r="N228" s="14" t="n"/>
      <c r="O228" s="16">
        <f>IF(OR($B228="",$F228=""),"",IF($L228&lt;&gt;"",$L228-$F228,TODAY()-$F228))</f>
        <v/>
      </c>
      <c r="P228" s="16">
        <f>IF($I228="","",IF($J228&lt;&gt;"",$J228-$I228,TODAY()-$I228))</f>
        <v/>
      </c>
      <c r="Q228" s="16">
        <f>IF(OR($L228="",$H228=""),"",IF($L228&lt;=$H228,"Yes","No"))</f>
        <v/>
      </c>
      <c r="R228" s="16">
        <f>IF(OR($B228="",$H228="",OR($M228="Done",$M228="Not proceeding")),"",$H228-TODAY())</f>
        <v/>
      </c>
      <c r="S228" s="17">
        <f>IF($B228="","",TRIM(IF(OR($M228="Done",$M228="Not proceeding"),"",IF($G228="","No owner. ","")&amp;IF($H228="","No due date. ",IF($H228&lt;TODAY(),"Past due date. ",IF($H228-TODAY()&lt;=$C$5,"Due soon. ",""))))&amp;IF(AND($D228="Recommendation",$I228=""),"Recommendation not sent. ","")&amp;IF(AND($I228&lt;&gt;"",$J228=""),IF(TODAY()-$I228&gt;$C$4,"Response overdue. ",IF($I228+$C$4-TODAY()&lt;=$C$5,"Response due soon. ","Awaiting response. ")),"")&amp;IF(AND($M228="Done",$L228=""),"Add date closed. ","")))</f>
        <v/>
      </c>
      <c r="T228" s="16">
        <f>IF($B228="","",IF(OR($M228="Done",$M228="Not proceeding"),"Closed",IF(OR(ISNUMBER(SEARCH("Past due",$S228)),ISNUMBER(SEARCH("Response overdue",$S228))),"Overdue",IF(ISNUMBER(SEARCH("soon",$S228)),"Due soon",IF(OR($G228="",$H228=""),"Needs owner or date","On track")))))</f>
        <v/>
      </c>
    </row>
    <row r="229">
      <c r="A229" s="13">
        <f>IF($B229="","",ROW()-7)</f>
        <v/>
      </c>
      <c r="B229" s="14" t="n"/>
      <c r="C229" s="13" t="n"/>
      <c r="D229" s="13" t="n"/>
      <c r="E229" s="14" t="n"/>
      <c r="F229" s="15" t="n"/>
      <c r="G229" s="13" t="n"/>
      <c r="H229" s="15" t="n"/>
      <c r="I229" s="15" t="n"/>
      <c r="J229" s="15" t="n"/>
      <c r="K229" s="13" t="n"/>
      <c r="L229" s="15" t="n"/>
      <c r="M229" s="13" t="n"/>
      <c r="N229" s="14" t="n"/>
      <c r="O229" s="16">
        <f>IF(OR($B229="",$F229=""),"",IF($L229&lt;&gt;"",$L229-$F229,TODAY()-$F229))</f>
        <v/>
      </c>
      <c r="P229" s="16">
        <f>IF($I229="","",IF($J229&lt;&gt;"",$J229-$I229,TODAY()-$I229))</f>
        <v/>
      </c>
      <c r="Q229" s="16">
        <f>IF(OR($L229="",$H229=""),"",IF($L229&lt;=$H229,"Yes","No"))</f>
        <v/>
      </c>
      <c r="R229" s="16">
        <f>IF(OR($B229="",$H229="",OR($M229="Done",$M229="Not proceeding")),"",$H229-TODAY())</f>
        <v/>
      </c>
      <c r="S229" s="17">
        <f>IF($B229="","",TRIM(IF(OR($M229="Done",$M229="Not proceeding"),"",IF($G229="","No owner. ","")&amp;IF($H229="","No due date. ",IF($H229&lt;TODAY(),"Past due date. ",IF($H229-TODAY()&lt;=$C$5,"Due soon. ",""))))&amp;IF(AND($D229="Recommendation",$I229=""),"Recommendation not sent. ","")&amp;IF(AND($I229&lt;&gt;"",$J229=""),IF(TODAY()-$I229&gt;$C$4,"Response overdue. ",IF($I229+$C$4-TODAY()&lt;=$C$5,"Response due soon. ","Awaiting response. ")),"")&amp;IF(AND($M229="Done",$L229=""),"Add date closed. ","")))</f>
        <v/>
      </c>
      <c r="T229" s="16">
        <f>IF($B229="","",IF(OR($M229="Done",$M229="Not proceeding"),"Closed",IF(OR(ISNUMBER(SEARCH("Past due",$S229)),ISNUMBER(SEARCH("Response overdue",$S229))),"Overdue",IF(ISNUMBER(SEARCH("soon",$S229)),"Due soon",IF(OR($G229="",$H229=""),"Needs owner or date","On track")))))</f>
        <v/>
      </c>
    </row>
    <row r="230">
      <c r="A230" s="13">
        <f>IF($B230="","",ROW()-7)</f>
        <v/>
      </c>
      <c r="B230" s="14" t="n"/>
      <c r="C230" s="13" t="n"/>
      <c r="D230" s="13" t="n"/>
      <c r="E230" s="14" t="n"/>
      <c r="F230" s="15" t="n"/>
      <c r="G230" s="13" t="n"/>
      <c r="H230" s="15" t="n"/>
      <c r="I230" s="15" t="n"/>
      <c r="J230" s="15" t="n"/>
      <c r="K230" s="13" t="n"/>
      <c r="L230" s="15" t="n"/>
      <c r="M230" s="13" t="n"/>
      <c r="N230" s="14" t="n"/>
      <c r="O230" s="16">
        <f>IF(OR($B230="",$F230=""),"",IF($L230&lt;&gt;"",$L230-$F230,TODAY()-$F230))</f>
        <v/>
      </c>
      <c r="P230" s="16">
        <f>IF($I230="","",IF($J230&lt;&gt;"",$J230-$I230,TODAY()-$I230))</f>
        <v/>
      </c>
      <c r="Q230" s="16">
        <f>IF(OR($L230="",$H230=""),"",IF($L230&lt;=$H230,"Yes","No"))</f>
        <v/>
      </c>
      <c r="R230" s="16">
        <f>IF(OR($B230="",$H230="",OR($M230="Done",$M230="Not proceeding")),"",$H230-TODAY())</f>
        <v/>
      </c>
      <c r="S230" s="17">
        <f>IF($B230="","",TRIM(IF(OR($M230="Done",$M230="Not proceeding"),"",IF($G230="","No owner. ","")&amp;IF($H230="","No due date. ",IF($H230&lt;TODAY(),"Past due date. ",IF($H230-TODAY()&lt;=$C$5,"Due soon. ",""))))&amp;IF(AND($D230="Recommendation",$I230=""),"Recommendation not sent. ","")&amp;IF(AND($I230&lt;&gt;"",$J230=""),IF(TODAY()-$I230&gt;$C$4,"Response overdue. ",IF($I230+$C$4-TODAY()&lt;=$C$5,"Response due soon. ","Awaiting response. ")),"")&amp;IF(AND($M230="Done",$L230=""),"Add date closed. ","")))</f>
        <v/>
      </c>
      <c r="T230" s="16">
        <f>IF($B230="","",IF(OR($M230="Done",$M230="Not proceeding"),"Closed",IF(OR(ISNUMBER(SEARCH("Past due",$S230)),ISNUMBER(SEARCH("Response overdue",$S230))),"Overdue",IF(ISNUMBER(SEARCH("soon",$S230)),"Due soon",IF(OR($G230="",$H230=""),"Needs owner or date","On track")))))</f>
        <v/>
      </c>
    </row>
    <row r="231">
      <c r="A231" s="13">
        <f>IF($B231="","",ROW()-7)</f>
        <v/>
      </c>
      <c r="B231" s="14" t="n"/>
      <c r="C231" s="13" t="n"/>
      <c r="D231" s="13" t="n"/>
      <c r="E231" s="14" t="n"/>
      <c r="F231" s="15" t="n"/>
      <c r="G231" s="13" t="n"/>
      <c r="H231" s="15" t="n"/>
      <c r="I231" s="15" t="n"/>
      <c r="J231" s="15" t="n"/>
      <c r="K231" s="13" t="n"/>
      <c r="L231" s="15" t="n"/>
      <c r="M231" s="13" t="n"/>
      <c r="N231" s="14" t="n"/>
      <c r="O231" s="16">
        <f>IF(OR($B231="",$F231=""),"",IF($L231&lt;&gt;"",$L231-$F231,TODAY()-$F231))</f>
        <v/>
      </c>
      <c r="P231" s="16">
        <f>IF($I231="","",IF($J231&lt;&gt;"",$J231-$I231,TODAY()-$I231))</f>
        <v/>
      </c>
      <c r="Q231" s="16">
        <f>IF(OR($L231="",$H231=""),"",IF($L231&lt;=$H231,"Yes","No"))</f>
        <v/>
      </c>
      <c r="R231" s="16">
        <f>IF(OR($B231="",$H231="",OR($M231="Done",$M231="Not proceeding")),"",$H231-TODAY())</f>
        <v/>
      </c>
      <c r="S231" s="17">
        <f>IF($B231="","",TRIM(IF(OR($M231="Done",$M231="Not proceeding"),"",IF($G231="","No owner. ","")&amp;IF($H231="","No due date. ",IF($H231&lt;TODAY(),"Past due date. ",IF($H231-TODAY()&lt;=$C$5,"Due soon. ",""))))&amp;IF(AND($D231="Recommendation",$I231=""),"Recommendation not sent. ","")&amp;IF(AND($I231&lt;&gt;"",$J231=""),IF(TODAY()-$I231&gt;$C$4,"Response overdue. ",IF($I231+$C$4-TODAY()&lt;=$C$5,"Response due soon. ","Awaiting response. ")),"")&amp;IF(AND($M231="Done",$L231=""),"Add date closed. ","")))</f>
        <v/>
      </c>
      <c r="T231" s="16">
        <f>IF($B231="","",IF(OR($M231="Done",$M231="Not proceeding"),"Closed",IF(OR(ISNUMBER(SEARCH("Past due",$S231)),ISNUMBER(SEARCH("Response overdue",$S231))),"Overdue",IF(ISNUMBER(SEARCH("soon",$S231)),"Due soon",IF(OR($G231="",$H231=""),"Needs owner or date","On track")))))</f>
        <v/>
      </c>
    </row>
    <row r="232">
      <c r="A232" s="13">
        <f>IF($B232="","",ROW()-7)</f>
        <v/>
      </c>
      <c r="B232" s="14" t="n"/>
      <c r="C232" s="13" t="n"/>
      <c r="D232" s="13" t="n"/>
      <c r="E232" s="14" t="n"/>
      <c r="F232" s="15" t="n"/>
      <c r="G232" s="13" t="n"/>
      <c r="H232" s="15" t="n"/>
      <c r="I232" s="15" t="n"/>
      <c r="J232" s="15" t="n"/>
      <c r="K232" s="13" t="n"/>
      <c r="L232" s="15" t="n"/>
      <c r="M232" s="13" t="n"/>
      <c r="N232" s="14" t="n"/>
      <c r="O232" s="16">
        <f>IF(OR($B232="",$F232=""),"",IF($L232&lt;&gt;"",$L232-$F232,TODAY()-$F232))</f>
        <v/>
      </c>
      <c r="P232" s="16">
        <f>IF($I232="","",IF($J232&lt;&gt;"",$J232-$I232,TODAY()-$I232))</f>
        <v/>
      </c>
      <c r="Q232" s="16">
        <f>IF(OR($L232="",$H232=""),"",IF($L232&lt;=$H232,"Yes","No"))</f>
        <v/>
      </c>
      <c r="R232" s="16">
        <f>IF(OR($B232="",$H232="",OR($M232="Done",$M232="Not proceeding")),"",$H232-TODAY())</f>
        <v/>
      </c>
      <c r="S232" s="17">
        <f>IF($B232="","",TRIM(IF(OR($M232="Done",$M232="Not proceeding"),"",IF($G232="","No owner. ","")&amp;IF($H232="","No due date. ",IF($H232&lt;TODAY(),"Past due date. ",IF($H232-TODAY()&lt;=$C$5,"Due soon. ",""))))&amp;IF(AND($D232="Recommendation",$I232=""),"Recommendation not sent. ","")&amp;IF(AND($I232&lt;&gt;"",$J232=""),IF(TODAY()-$I232&gt;$C$4,"Response overdue. ",IF($I232+$C$4-TODAY()&lt;=$C$5,"Response due soon. ","Awaiting response. ")),"")&amp;IF(AND($M232="Done",$L232=""),"Add date closed. ","")))</f>
        <v/>
      </c>
      <c r="T232" s="16">
        <f>IF($B232="","",IF(OR($M232="Done",$M232="Not proceeding"),"Closed",IF(OR(ISNUMBER(SEARCH("Past due",$S232)),ISNUMBER(SEARCH("Response overdue",$S232))),"Overdue",IF(ISNUMBER(SEARCH("soon",$S232)),"Due soon",IF(OR($G232="",$H232=""),"Needs owner or date","On track")))))</f>
        <v/>
      </c>
    </row>
    <row r="233">
      <c r="A233" s="13">
        <f>IF($B233="","",ROW()-7)</f>
        <v/>
      </c>
      <c r="B233" s="14" t="n"/>
      <c r="C233" s="13" t="n"/>
      <c r="D233" s="13" t="n"/>
      <c r="E233" s="14" t="n"/>
      <c r="F233" s="15" t="n"/>
      <c r="G233" s="13" t="n"/>
      <c r="H233" s="15" t="n"/>
      <c r="I233" s="15" t="n"/>
      <c r="J233" s="15" t="n"/>
      <c r="K233" s="13" t="n"/>
      <c r="L233" s="15" t="n"/>
      <c r="M233" s="13" t="n"/>
      <c r="N233" s="14" t="n"/>
      <c r="O233" s="16">
        <f>IF(OR($B233="",$F233=""),"",IF($L233&lt;&gt;"",$L233-$F233,TODAY()-$F233))</f>
        <v/>
      </c>
      <c r="P233" s="16">
        <f>IF($I233="","",IF($J233&lt;&gt;"",$J233-$I233,TODAY()-$I233))</f>
        <v/>
      </c>
      <c r="Q233" s="16">
        <f>IF(OR($L233="",$H233=""),"",IF($L233&lt;=$H233,"Yes","No"))</f>
        <v/>
      </c>
      <c r="R233" s="16">
        <f>IF(OR($B233="",$H233="",OR($M233="Done",$M233="Not proceeding")),"",$H233-TODAY())</f>
        <v/>
      </c>
      <c r="S233" s="17">
        <f>IF($B233="","",TRIM(IF(OR($M233="Done",$M233="Not proceeding"),"",IF($G233="","No owner. ","")&amp;IF($H233="","No due date. ",IF($H233&lt;TODAY(),"Past due date. ",IF($H233-TODAY()&lt;=$C$5,"Due soon. ",""))))&amp;IF(AND($D233="Recommendation",$I233=""),"Recommendation not sent. ","")&amp;IF(AND($I233&lt;&gt;"",$J233=""),IF(TODAY()-$I233&gt;$C$4,"Response overdue. ",IF($I233+$C$4-TODAY()&lt;=$C$5,"Response due soon. ","Awaiting response. ")),"")&amp;IF(AND($M233="Done",$L233=""),"Add date closed. ","")))</f>
        <v/>
      </c>
      <c r="T233" s="16">
        <f>IF($B233="","",IF(OR($M233="Done",$M233="Not proceeding"),"Closed",IF(OR(ISNUMBER(SEARCH("Past due",$S233)),ISNUMBER(SEARCH("Response overdue",$S233))),"Overdue",IF(ISNUMBER(SEARCH("soon",$S233)),"Due soon",IF(OR($G233="",$H233=""),"Needs owner or date","On track")))))</f>
        <v/>
      </c>
    </row>
    <row r="234">
      <c r="A234" s="13">
        <f>IF($B234="","",ROW()-7)</f>
        <v/>
      </c>
      <c r="B234" s="14" t="n"/>
      <c r="C234" s="13" t="n"/>
      <c r="D234" s="13" t="n"/>
      <c r="E234" s="14" t="n"/>
      <c r="F234" s="15" t="n"/>
      <c r="G234" s="13" t="n"/>
      <c r="H234" s="15" t="n"/>
      <c r="I234" s="15" t="n"/>
      <c r="J234" s="15" t="n"/>
      <c r="K234" s="13" t="n"/>
      <c r="L234" s="15" t="n"/>
      <c r="M234" s="13" t="n"/>
      <c r="N234" s="14" t="n"/>
      <c r="O234" s="16">
        <f>IF(OR($B234="",$F234=""),"",IF($L234&lt;&gt;"",$L234-$F234,TODAY()-$F234))</f>
        <v/>
      </c>
      <c r="P234" s="16">
        <f>IF($I234="","",IF($J234&lt;&gt;"",$J234-$I234,TODAY()-$I234))</f>
        <v/>
      </c>
      <c r="Q234" s="16">
        <f>IF(OR($L234="",$H234=""),"",IF($L234&lt;=$H234,"Yes","No"))</f>
        <v/>
      </c>
      <c r="R234" s="16">
        <f>IF(OR($B234="",$H234="",OR($M234="Done",$M234="Not proceeding")),"",$H234-TODAY())</f>
        <v/>
      </c>
      <c r="S234" s="17">
        <f>IF($B234="","",TRIM(IF(OR($M234="Done",$M234="Not proceeding"),"",IF($G234="","No owner. ","")&amp;IF($H234="","No due date. ",IF($H234&lt;TODAY(),"Past due date. ",IF($H234-TODAY()&lt;=$C$5,"Due soon. ",""))))&amp;IF(AND($D234="Recommendation",$I234=""),"Recommendation not sent. ","")&amp;IF(AND($I234&lt;&gt;"",$J234=""),IF(TODAY()-$I234&gt;$C$4,"Response overdue. ",IF($I234+$C$4-TODAY()&lt;=$C$5,"Response due soon. ","Awaiting response. ")),"")&amp;IF(AND($M234="Done",$L234=""),"Add date closed. ","")))</f>
        <v/>
      </c>
      <c r="T234" s="16">
        <f>IF($B234="","",IF(OR($M234="Done",$M234="Not proceeding"),"Closed",IF(OR(ISNUMBER(SEARCH("Past due",$S234)),ISNUMBER(SEARCH("Response overdue",$S234))),"Overdue",IF(ISNUMBER(SEARCH("soon",$S234)),"Due soon",IF(OR($G234="",$H234=""),"Needs owner or date","On track")))))</f>
        <v/>
      </c>
    </row>
    <row r="235">
      <c r="A235" s="13">
        <f>IF($B235="","",ROW()-7)</f>
        <v/>
      </c>
      <c r="B235" s="14" t="n"/>
      <c r="C235" s="13" t="n"/>
      <c r="D235" s="13" t="n"/>
      <c r="E235" s="14" t="n"/>
      <c r="F235" s="15" t="n"/>
      <c r="G235" s="13" t="n"/>
      <c r="H235" s="15" t="n"/>
      <c r="I235" s="15" t="n"/>
      <c r="J235" s="15" t="n"/>
      <c r="K235" s="13" t="n"/>
      <c r="L235" s="15" t="n"/>
      <c r="M235" s="13" t="n"/>
      <c r="N235" s="14" t="n"/>
      <c r="O235" s="16">
        <f>IF(OR($B235="",$F235=""),"",IF($L235&lt;&gt;"",$L235-$F235,TODAY()-$F235))</f>
        <v/>
      </c>
      <c r="P235" s="16">
        <f>IF($I235="","",IF($J235&lt;&gt;"",$J235-$I235,TODAY()-$I235))</f>
        <v/>
      </c>
      <c r="Q235" s="16">
        <f>IF(OR($L235="",$H235=""),"",IF($L235&lt;=$H235,"Yes","No"))</f>
        <v/>
      </c>
      <c r="R235" s="16">
        <f>IF(OR($B235="",$H235="",OR($M235="Done",$M235="Not proceeding")),"",$H235-TODAY())</f>
        <v/>
      </c>
      <c r="S235" s="17">
        <f>IF($B235="","",TRIM(IF(OR($M235="Done",$M235="Not proceeding"),"",IF($G235="","No owner. ","")&amp;IF($H235="","No due date. ",IF($H235&lt;TODAY(),"Past due date. ",IF($H235-TODAY()&lt;=$C$5,"Due soon. ",""))))&amp;IF(AND($D235="Recommendation",$I235=""),"Recommendation not sent. ","")&amp;IF(AND($I235&lt;&gt;"",$J235=""),IF(TODAY()-$I235&gt;$C$4,"Response overdue. ",IF($I235+$C$4-TODAY()&lt;=$C$5,"Response due soon. ","Awaiting response. ")),"")&amp;IF(AND($M235="Done",$L235=""),"Add date closed. ","")))</f>
        <v/>
      </c>
      <c r="T235" s="16">
        <f>IF($B235="","",IF(OR($M235="Done",$M235="Not proceeding"),"Closed",IF(OR(ISNUMBER(SEARCH("Past due",$S235)),ISNUMBER(SEARCH("Response overdue",$S235))),"Overdue",IF(ISNUMBER(SEARCH("soon",$S235)),"Due soon",IF(OR($G235="",$H235=""),"Needs owner or date","On track")))))</f>
        <v/>
      </c>
    </row>
    <row r="236">
      <c r="A236" s="13">
        <f>IF($B236="","",ROW()-7)</f>
        <v/>
      </c>
      <c r="B236" s="14" t="n"/>
      <c r="C236" s="13" t="n"/>
      <c r="D236" s="13" t="n"/>
      <c r="E236" s="14" t="n"/>
      <c r="F236" s="15" t="n"/>
      <c r="G236" s="13" t="n"/>
      <c r="H236" s="15" t="n"/>
      <c r="I236" s="15" t="n"/>
      <c r="J236" s="15" t="n"/>
      <c r="K236" s="13" t="n"/>
      <c r="L236" s="15" t="n"/>
      <c r="M236" s="13" t="n"/>
      <c r="N236" s="14" t="n"/>
      <c r="O236" s="16">
        <f>IF(OR($B236="",$F236=""),"",IF($L236&lt;&gt;"",$L236-$F236,TODAY()-$F236))</f>
        <v/>
      </c>
      <c r="P236" s="16">
        <f>IF($I236="","",IF($J236&lt;&gt;"",$J236-$I236,TODAY()-$I236))</f>
        <v/>
      </c>
      <c r="Q236" s="16">
        <f>IF(OR($L236="",$H236=""),"",IF($L236&lt;=$H236,"Yes","No"))</f>
        <v/>
      </c>
      <c r="R236" s="16">
        <f>IF(OR($B236="",$H236="",OR($M236="Done",$M236="Not proceeding")),"",$H236-TODAY())</f>
        <v/>
      </c>
      <c r="S236" s="17">
        <f>IF($B236="","",TRIM(IF(OR($M236="Done",$M236="Not proceeding"),"",IF($G236="","No owner. ","")&amp;IF($H236="","No due date. ",IF($H236&lt;TODAY(),"Past due date. ",IF($H236-TODAY()&lt;=$C$5,"Due soon. ",""))))&amp;IF(AND($D236="Recommendation",$I236=""),"Recommendation not sent. ","")&amp;IF(AND($I236&lt;&gt;"",$J236=""),IF(TODAY()-$I236&gt;$C$4,"Response overdue. ",IF($I236+$C$4-TODAY()&lt;=$C$5,"Response due soon. ","Awaiting response. ")),"")&amp;IF(AND($M236="Done",$L236=""),"Add date closed. ","")))</f>
        <v/>
      </c>
      <c r="T236" s="16">
        <f>IF($B236="","",IF(OR($M236="Done",$M236="Not proceeding"),"Closed",IF(OR(ISNUMBER(SEARCH("Past due",$S236)),ISNUMBER(SEARCH("Response overdue",$S236))),"Overdue",IF(ISNUMBER(SEARCH("soon",$S236)),"Due soon",IF(OR($G236="",$H236=""),"Needs owner or date","On track")))))</f>
        <v/>
      </c>
    </row>
    <row r="237">
      <c r="A237" s="13">
        <f>IF($B237="","",ROW()-7)</f>
        <v/>
      </c>
      <c r="B237" s="14" t="n"/>
      <c r="C237" s="13" t="n"/>
      <c r="D237" s="13" t="n"/>
      <c r="E237" s="14" t="n"/>
      <c r="F237" s="15" t="n"/>
      <c r="G237" s="13" t="n"/>
      <c r="H237" s="15" t="n"/>
      <c r="I237" s="15" t="n"/>
      <c r="J237" s="15" t="n"/>
      <c r="K237" s="13" t="n"/>
      <c r="L237" s="15" t="n"/>
      <c r="M237" s="13" t="n"/>
      <c r="N237" s="14" t="n"/>
      <c r="O237" s="16">
        <f>IF(OR($B237="",$F237=""),"",IF($L237&lt;&gt;"",$L237-$F237,TODAY()-$F237))</f>
        <v/>
      </c>
      <c r="P237" s="16">
        <f>IF($I237="","",IF($J237&lt;&gt;"",$J237-$I237,TODAY()-$I237))</f>
        <v/>
      </c>
      <c r="Q237" s="16">
        <f>IF(OR($L237="",$H237=""),"",IF($L237&lt;=$H237,"Yes","No"))</f>
        <v/>
      </c>
      <c r="R237" s="16">
        <f>IF(OR($B237="",$H237="",OR($M237="Done",$M237="Not proceeding")),"",$H237-TODAY())</f>
        <v/>
      </c>
      <c r="S237" s="17">
        <f>IF($B237="","",TRIM(IF(OR($M237="Done",$M237="Not proceeding"),"",IF($G237="","No owner. ","")&amp;IF($H237="","No due date. ",IF($H237&lt;TODAY(),"Past due date. ",IF($H237-TODAY()&lt;=$C$5,"Due soon. ",""))))&amp;IF(AND($D237="Recommendation",$I237=""),"Recommendation not sent. ","")&amp;IF(AND($I237&lt;&gt;"",$J237=""),IF(TODAY()-$I237&gt;$C$4,"Response overdue. ",IF($I237+$C$4-TODAY()&lt;=$C$5,"Response due soon. ","Awaiting response. ")),"")&amp;IF(AND($M237="Done",$L237=""),"Add date closed. ","")))</f>
        <v/>
      </c>
      <c r="T237" s="16">
        <f>IF($B237="","",IF(OR($M237="Done",$M237="Not proceeding"),"Closed",IF(OR(ISNUMBER(SEARCH("Past due",$S237)),ISNUMBER(SEARCH("Response overdue",$S237))),"Overdue",IF(ISNUMBER(SEARCH("soon",$S237)),"Due soon",IF(OR($G237="",$H237=""),"Needs owner or date","On track")))))</f>
        <v/>
      </c>
    </row>
    <row r="238">
      <c r="A238" s="13">
        <f>IF($B238="","",ROW()-7)</f>
        <v/>
      </c>
      <c r="B238" s="14" t="n"/>
      <c r="C238" s="13" t="n"/>
      <c r="D238" s="13" t="n"/>
      <c r="E238" s="14" t="n"/>
      <c r="F238" s="15" t="n"/>
      <c r="G238" s="13" t="n"/>
      <c r="H238" s="15" t="n"/>
      <c r="I238" s="15" t="n"/>
      <c r="J238" s="15" t="n"/>
      <c r="K238" s="13" t="n"/>
      <c r="L238" s="15" t="n"/>
      <c r="M238" s="13" t="n"/>
      <c r="N238" s="14" t="n"/>
      <c r="O238" s="16">
        <f>IF(OR($B238="",$F238=""),"",IF($L238&lt;&gt;"",$L238-$F238,TODAY()-$F238))</f>
        <v/>
      </c>
      <c r="P238" s="16">
        <f>IF($I238="","",IF($J238&lt;&gt;"",$J238-$I238,TODAY()-$I238))</f>
        <v/>
      </c>
      <c r="Q238" s="16">
        <f>IF(OR($L238="",$H238=""),"",IF($L238&lt;=$H238,"Yes","No"))</f>
        <v/>
      </c>
      <c r="R238" s="16">
        <f>IF(OR($B238="",$H238="",OR($M238="Done",$M238="Not proceeding")),"",$H238-TODAY())</f>
        <v/>
      </c>
      <c r="S238" s="17">
        <f>IF($B238="","",TRIM(IF(OR($M238="Done",$M238="Not proceeding"),"",IF($G238="","No owner. ","")&amp;IF($H238="","No due date. ",IF($H238&lt;TODAY(),"Past due date. ",IF($H238-TODAY()&lt;=$C$5,"Due soon. ",""))))&amp;IF(AND($D238="Recommendation",$I238=""),"Recommendation not sent. ","")&amp;IF(AND($I238&lt;&gt;"",$J238=""),IF(TODAY()-$I238&gt;$C$4,"Response overdue. ",IF($I238+$C$4-TODAY()&lt;=$C$5,"Response due soon. ","Awaiting response. ")),"")&amp;IF(AND($M238="Done",$L238=""),"Add date closed. ","")))</f>
        <v/>
      </c>
      <c r="T238" s="16">
        <f>IF($B238="","",IF(OR($M238="Done",$M238="Not proceeding"),"Closed",IF(OR(ISNUMBER(SEARCH("Past due",$S238)),ISNUMBER(SEARCH("Response overdue",$S238))),"Overdue",IF(ISNUMBER(SEARCH("soon",$S238)),"Due soon",IF(OR($G238="",$H238=""),"Needs owner or date","On track")))))</f>
        <v/>
      </c>
    </row>
    <row r="239">
      <c r="A239" s="13">
        <f>IF($B239="","",ROW()-7)</f>
        <v/>
      </c>
      <c r="B239" s="14" t="n"/>
      <c r="C239" s="13" t="n"/>
      <c r="D239" s="13" t="n"/>
      <c r="E239" s="14" t="n"/>
      <c r="F239" s="15" t="n"/>
      <c r="G239" s="13" t="n"/>
      <c r="H239" s="15" t="n"/>
      <c r="I239" s="15" t="n"/>
      <c r="J239" s="15" t="n"/>
      <c r="K239" s="13" t="n"/>
      <c r="L239" s="15" t="n"/>
      <c r="M239" s="13" t="n"/>
      <c r="N239" s="14" t="n"/>
      <c r="O239" s="16">
        <f>IF(OR($B239="",$F239=""),"",IF($L239&lt;&gt;"",$L239-$F239,TODAY()-$F239))</f>
        <v/>
      </c>
      <c r="P239" s="16">
        <f>IF($I239="","",IF($J239&lt;&gt;"",$J239-$I239,TODAY()-$I239))</f>
        <v/>
      </c>
      <c r="Q239" s="16">
        <f>IF(OR($L239="",$H239=""),"",IF($L239&lt;=$H239,"Yes","No"))</f>
        <v/>
      </c>
      <c r="R239" s="16">
        <f>IF(OR($B239="",$H239="",OR($M239="Done",$M239="Not proceeding")),"",$H239-TODAY())</f>
        <v/>
      </c>
      <c r="S239" s="17">
        <f>IF($B239="","",TRIM(IF(OR($M239="Done",$M239="Not proceeding"),"",IF($G239="","No owner. ","")&amp;IF($H239="","No due date. ",IF($H239&lt;TODAY(),"Past due date. ",IF($H239-TODAY()&lt;=$C$5,"Due soon. ",""))))&amp;IF(AND($D239="Recommendation",$I239=""),"Recommendation not sent. ","")&amp;IF(AND($I239&lt;&gt;"",$J239=""),IF(TODAY()-$I239&gt;$C$4,"Response overdue. ",IF($I239+$C$4-TODAY()&lt;=$C$5,"Response due soon. ","Awaiting response. ")),"")&amp;IF(AND($M239="Done",$L239=""),"Add date closed. ","")))</f>
        <v/>
      </c>
      <c r="T239" s="16">
        <f>IF($B239="","",IF(OR($M239="Done",$M239="Not proceeding"),"Closed",IF(OR(ISNUMBER(SEARCH("Past due",$S239)),ISNUMBER(SEARCH("Response overdue",$S239))),"Overdue",IF(ISNUMBER(SEARCH("soon",$S239)),"Due soon",IF(OR($G239="",$H239=""),"Needs owner or date","On track")))))</f>
        <v/>
      </c>
    </row>
    <row r="240">
      <c r="A240" s="13">
        <f>IF($B240="","",ROW()-7)</f>
        <v/>
      </c>
      <c r="B240" s="14" t="n"/>
      <c r="C240" s="13" t="n"/>
      <c r="D240" s="13" t="n"/>
      <c r="E240" s="14" t="n"/>
      <c r="F240" s="15" t="n"/>
      <c r="G240" s="13" t="n"/>
      <c r="H240" s="15" t="n"/>
      <c r="I240" s="15" t="n"/>
      <c r="J240" s="15" t="n"/>
      <c r="K240" s="13" t="n"/>
      <c r="L240" s="15" t="n"/>
      <c r="M240" s="13" t="n"/>
      <c r="N240" s="14" t="n"/>
      <c r="O240" s="16">
        <f>IF(OR($B240="",$F240=""),"",IF($L240&lt;&gt;"",$L240-$F240,TODAY()-$F240))</f>
        <v/>
      </c>
      <c r="P240" s="16">
        <f>IF($I240="","",IF($J240&lt;&gt;"",$J240-$I240,TODAY()-$I240))</f>
        <v/>
      </c>
      <c r="Q240" s="16">
        <f>IF(OR($L240="",$H240=""),"",IF($L240&lt;=$H240,"Yes","No"))</f>
        <v/>
      </c>
      <c r="R240" s="16">
        <f>IF(OR($B240="",$H240="",OR($M240="Done",$M240="Not proceeding")),"",$H240-TODAY())</f>
        <v/>
      </c>
      <c r="S240" s="17">
        <f>IF($B240="","",TRIM(IF(OR($M240="Done",$M240="Not proceeding"),"",IF($G240="","No owner. ","")&amp;IF($H240="","No due date. ",IF($H240&lt;TODAY(),"Past due date. ",IF($H240-TODAY()&lt;=$C$5,"Due soon. ",""))))&amp;IF(AND($D240="Recommendation",$I240=""),"Recommendation not sent. ","")&amp;IF(AND($I240&lt;&gt;"",$J240=""),IF(TODAY()-$I240&gt;$C$4,"Response overdue. ",IF($I240+$C$4-TODAY()&lt;=$C$5,"Response due soon. ","Awaiting response. ")),"")&amp;IF(AND($M240="Done",$L240=""),"Add date closed. ","")))</f>
        <v/>
      </c>
      <c r="T240" s="16">
        <f>IF($B240="","",IF(OR($M240="Done",$M240="Not proceeding"),"Closed",IF(OR(ISNUMBER(SEARCH("Past due",$S240)),ISNUMBER(SEARCH("Response overdue",$S240))),"Overdue",IF(ISNUMBER(SEARCH("soon",$S240)),"Due soon",IF(OR($G240="",$H240=""),"Needs owner or date","On track")))))</f>
        <v/>
      </c>
    </row>
    <row r="241">
      <c r="A241" s="13">
        <f>IF($B241="","",ROW()-7)</f>
        <v/>
      </c>
      <c r="B241" s="14" t="n"/>
      <c r="C241" s="13" t="n"/>
      <c r="D241" s="13" t="n"/>
      <c r="E241" s="14" t="n"/>
      <c r="F241" s="15" t="n"/>
      <c r="G241" s="13" t="n"/>
      <c r="H241" s="15" t="n"/>
      <c r="I241" s="15" t="n"/>
      <c r="J241" s="15" t="n"/>
      <c r="K241" s="13" t="n"/>
      <c r="L241" s="15" t="n"/>
      <c r="M241" s="13" t="n"/>
      <c r="N241" s="14" t="n"/>
      <c r="O241" s="16">
        <f>IF(OR($B241="",$F241=""),"",IF($L241&lt;&gt;"",$L241-$F241,TODAY()-$F241))</f>
        <v/>
      </c>
      <c r="P241" s="16">
        <f>IF($I241="","",IF($J241&lt;&gt;"",$J241-$I241,TODAY()-$I241))</f>
        <v/>
      </c>
      <c r="Q241" s="16">
        <f>IF(OR($L241="",$H241=""),"",IF($L241&lt;=$H241,"Yes","No"))</f>
        <v/>
      </c>
      <c r="R241" s="16">
        <f>IF(OR($B241="",$H241="",OR($M241="Done",$M241="Not proceeding")),"",$H241-TODAY())</f>
        <v/>
      </c>
      <c r="S241" s="17">
        <f>IF($B241="","",TRIM(IF(OR($M241="Done",$M241="Not proceeding"),"",IF($G241="","No owner. ","")&amp;IF($H241="","No due date. ",IF($H241&lt;TODAY(),"Past due date. ",IF($H241-TODAY()&lt;=$C$5,"Due soon. ",""))))&amp;IF(AND($D241="Recommendation",$I241=""),"Recommendation not sent. ","")&amp;IF(AND($I241&lt;&gt;"",$J241=""),IF(TODAY()-$I241&gt;$C$4,"Response overdue. ",IF($I241+$C$4-TODAY()&lt;=$C$5,"Response due soon. ","Awaiting response. ")),"")&amp;IF(AND($M241="Done",$L241=""),"Add date closed. ","")))</f>
        <v/>
      </c>
      <c r="T241" s="16">
        <f>IF($B241="","",IF(OR($M241="Done",$M241="Not proceeding"),"Closed",IF(OR(ISNUMBER(SEARCH("Past due",$S241)),ISNUMBER(SEARCH("Response overdue",$S241))),"Overdue",IF(ISNUMBER(SEARCH("soon",$S241)),"Due soon",IF(OR($G241="",$H241=""),"Needs owner or date","On track")))))</f>
        <v/>
      </c>
    </row>
    <row r="242">
      <c r="A242" s="13">
        <f>IF($B242="","",ROW()-7)</f>
        <v/>
      </c>
      <c r="B242" s="14" t="n"/>
      <c r="C242" s="13" t="n"/>
      <c r="D242" s="13" t="n"/>
      <c r="E242" s="14" t="n"/>
      <c r="F242" s="15" t="n"/>
      <c r="G242" s="13" t="n"/>
      <c r="H242" s="15" t="n"/>
      <c r="I242" s="15" t="n"/>
      <c r="J242" s="15" t="n"/>
      <c r="K242" s="13" t="n"/>
      <c r="L242" s="15" t="n"/>
      <c r="M242" s="13" t="n"/>
      <c r="N242" s="14" t="n"/>
      <c r="O242" s="16">
        <f>IF(OR($B242="",$F242=""),"",IF($L242&lt;&gt;"",$L242-$F242,TODAY()-$F242))</f>
        <v/>
      </c>
      <c r="P242" s="16">
        <f>IF($I242="","",IF($J242&lt;&gt;"",$J242-$I242,TODAY()-$I242))</f>
        <v/>
      </c>
      <c r="Q242" s="16">
        <f>IF(OR($L242="",$H242=""),"",IF($L242&lt;=$H242,"Yes","No"))</f>
        <v/>
      </c>
      <c r="R242" s="16">
        <f>IF(OR($B242="",$H242="",OR($M242="Done",$M242="Not proceeding")),"",$H242-TODAY())</f>
        <v/>
      </c>
      <c r="S242" s="17">
        <f>IF($B242="","",TRIM(IF(OR($M242="Done",$M242="Not proceeding"),"",IF($G242="","No owner. ","")&amp;IF($H242="","No due date. ",IF($H242&lt;TODAY(),"Past due date. ",IF($H242-TODAY()&lt;=$C$5,"Due soon. ",""))))&amp;IF(AND($D242="Recommendation",$I242=""),"Recommendation not sent. ","")&amp;IF(AND($I242&lt;&gt;"",$J242=""),IF(TODAY()-$I242&gt;$C$4,"Response overdue. ",IF($I242+$C$4-TODAY()&lt;=$C$5,"Response due soon. ","Awaiting response. ")),"")&amp;IF(AND($M242="Done",$L242=""),"Add date closed. ","")))</f>
        <v/>
      </c>
      <c r="T242" s="16">
        <f>IF($B242="","",IF(OR($M242="Done",$M242="Not proceeding"),"Closed",IF(OR(ISNUMBER(SEARCH("Past due",$S242)),ISNUMBER(SEARCH("Response overdue",$S242))),"Overdue",IF(ISNUMBER(SEARCH("soon",$S242)),"Due soon",IF(OR($G242="",$H242=""),"Needs owner or date","On track")))))</f>
        <v/>
      </c>
    </row>
    <row r="243">
      <c r="A243" s="13">
        <f>IF($B243="","",ROW()-7)</f>
        <v/>
      </c>
      <c r="B243" s="14" t="n"/>
      <c r="C243" s="13" t="n"/>
      <c r="D243" s="13" t="n"/>
      <c r="E243" s="14" t="n"/>
      <c r="F243" s="15" t="n"/>
      <c r="G243" s="13" t="n"/>
      <c r="H243" s="15" t="n"/>
      <c r="I243" s="15" t="n"/>
      <c r="J243" s="15" t="n"/>
      <c r="K243" s="13" t="n"/>
      <c r="L243" s="15" t="n"/>
      <c r="M243" s="13" t="n"/>
      <c r="N243" s="14" t="n"/>
      <c r="O243" s="16">
        <f>IF(OR($B243="",$F243=""),"",IF($L243&lt;&gt;"",$L243-$F243,TODAY()-$F243))</f>
        <v/>
      </c>
      <c r="P243" s="16">
        <f>IF($I243="","",IF($J243&lt;&gt;"",$J243-$I243,TODAY()-$I243))</f>
        <v/>
      </c>
      <c r="Q243" s="16">
        <f>IF(OR($L243="",$H243=""),"",IF($L243&lt;=$H243,"Yes","No"))</f>
        <v/>
      </c>
      <c r="R243" s="16">
        <f>IF(OR($B243="",$H243="",OR($M243="Done",$M243="Not proceeding")),"",$H243-TODAY())</f>
        <v/>
      </c>
      <c r="S243" s="17">
        <f>IF($B243="","",TRIM(IF(OR($M243="Done",$M243="Not proceeding"),"",IF($G243="","No owner. ","")&amp;IF($H243="","No due date. ",IF($H243&lt;TODAY(),"Past due date. ",IF($H243-TODAY()&lt;=$C$5,"Due soon. ",""))))&amp;IF(AND($D243="Recommendation",$I243=""),"Recommendation not sent. ","")&amp;IF(AND($I243&lt;&gt;"",$J243=""),IF(TODAY()-$I243&gt;$C$4,"Response overdue. ",IF($I243+$C$4-TODAY()&lt;=$C$5,"Response due soon. ","Awaiting response. ")),"")&amp;IF(AND($M243="Done",$L243=""),"Add date closed. ","")))</f>
        <v/>
      </c>
      <c r="T243" s="16">
        <f>IF($B243="","",IF(OR($M243="Done",$M243="Not proceeding"),"Closed",IF(OR(ISNUMBER(SEARCH("Past due",$S243)),ISNUMBER(SEARCH("Response overdue",$S243))),"Overdue",IF(ISNUMBER(SEARCH("soon",$S243)),"Due soon",IF(OR($G243="",$H243=""),"Needs owner or date","On track")))))</f>
        <v/>
      </c>
    </row>
    <row r="244">
      <c r="A244" s="13">
        <f>IF($B244="","",ROW()-7)</f>
        <v/>
      </c>
      <c r="B244" s="14" t="n"/>
      <c r="C244" s="13" t="n"/>
      <c r="D244" s="13" t="n"/>
      <c r="E244" s="14" t="n"/>
      <c r="F244" s="15" t="n"/>
      <c r="G244" s="13" t="n"/>
      <c r="H244" s="15" t="n"/>
      <c r="I244" s="15" t="n"/>
      <c r="J244" s="15" t="n"/>
      <c r="K244" s="13" t="n"/>
      <c r="L244" s="15" t="n"/>
      <c r="M244" s="13" t="n"/>
      <c r="N244" s="14" t="n"/>
      <c r="O244" s="16">
        <f>IF(OR($B244="",$F244=""),"",IF($L244&lt;&gt;"",$L244-$F244,TODAY()-$F244))</f>
        <v/>
      </c>
      <c r="P244" s="16">
        <f>IF($I244="","",IF($J244&lt;&gt;"",$J244-$I244,TODAY()-$I244))</f>
        <v/>
      </c>
      <c r="Q244" s="16">
        <f>IF(OR($L244="",$H244=""),"",IF($L244&lt;=$H244,"Yes","No"))</f>
        <v/>
      </c>
      <c r="R244" s="16">
        <f>IF(OR($B244="",$H244="",OR($M244="Done",$M244="Not proceeding")),"",$H244-TODAY())</f>
        <v/>
      </c>
      <c r="S244" s="17">
        <f>IF($B244="","",TRIM(IF(OR($M244="Done",$M244="Not proceeding"),"",IF($G244="","No owner. ","")&amp;IF($H244="","No due date. ",IF($H244&lt;TODAY(),"Past due date. ",IF($H244-TODAY()&lt;=$C$5,"Due soon. ",""))))&amp;IF(AND($D244="Recommendation",$I244=""),"Recommendation not sent. ","")&amp;IF(AND($I244&lt;&gt;"",$J244=""),IF(TODAY()-$I244&gt;$C$4,"Response overdue. ",IF($I244+$C$4-TODAY()&lt;=$C$5,"Response due soon. ","Awaiting response. ")),"")&amp;IF(AND($M244="Done",$L244=""),"Add date closed. ","")))</f>
        <v/>
      </c>
      <c r="T244" s="16">
        <f>IF($B244="","",IF(OR($M244="Done",$M244="Not proceeding"),"Closed",IF(OR(ISNUMBER(SEARCH("Past due",$S244)),ISNUMBER(SEARCH("Response overdue",$S244))),"Overdue",IF(ISNUMBER(SEARCH("soon",$S244)),"Due soon",IF(OR($G244="",$H244=""),"Needs owner or date","On track")))))</f>
        <v/>
      </c>
    </row>
    <row r="245">
      <c r="A245" s="13">
        <f>IF($B245="","",ROW()-7)</f>
        <v/>
      </c>
      <c r="B245" s="14" t="n"/>
      <c r="C245" s="13" t="n"/>
      <c r="D245" s="13" t="n"/>
      <c r="E245" s="14" t="n"/>
      <c r="F245" s="15" t="n"/>
      <c r="G245" s="13" t="n"/>
      <c r="H245" s="15" t="n"/>
      <c r="I245" s="15" t="n"/>
      <c r="J245" s="15" t="n"/>
      <c r="K245" s="13" t="n"/>
      <c r="L245" s="15" t="n"/>
      <c r="M245" s="13" t="n"/>
      <c r="N245" s="14" t="n"/>
      <c r="O245" s="16">
        <f>IF(OR($B245="",$F245=""),"",IF($L245&lt;&gt;"",$L245-$F245,TODAY()-$F245))</f>
        <v/>
      </c>
      <c r="P245" s="16">
        <f>IF($I245="","",IF($J245&lt;&gt;"",$J245-$I245,TODAY()-$I245))</f>
        <v/>
      </c>
      <c r="Q245" s="16">
        <f>IF(OR($L245="",$H245=""),"",IF($L245&lt;=$H245,"Yes","No"))</f>
        <v/>
      </c>
      <c r="R245" s="16">
        <f>IF(OR($B245="",$H245="",OR($M245="Done",$M245="Not proceeding")),"",$H245-TODAY())</f>
        <v/>
      </c>
      <c r="S245" s="17">
        <f>IF($B245="","",TRIM(IF(OR($M245="Done",$M245="Not proceeding"),"",IF($G245="","No owner. ","")&amp;IF($H245="","No due date. ",IF($H245&lt;TODAY(),"Past due date. ",IF($H245-TODAY()&lt;=$C$5,"Due soon. ",""))))&amp;IF(AND($D245="Recommendation",$I245=""),"Recommendation not sent. ","")&amp;IF(AND($I245&lt;&gt;"",$J245=""),IF(TODAY()-$I245&gt;$C$4,"Response overdue. ",IF($I245+$C$4-TODAY()&lt;=$C$5,"Response due soon. ","Awaiting response. ")),"")&amp;IF(AND($M245="Done",$L245=""),"Add date closed. ","")))</f>
        <v/>
      </c>
      <c r="T245" s="16">
        <f>IF($B245="","",IF(OR($M245="Done",$M245="Not proceeding"),"Closed",IF(OR(ISNUMBER(SEARCH("Past due",$S245)),ISNUMBER(SEARCH("Response overdue",$S245))),"Overdue",IF(ISNUMBER(SEARCH("soon",$S245)),"Due soon",IF(OR($G245="",$H245=""),"Needs owner or date","On track")))))</f>
        <v/>
      </c>
    </row>
    <row r="246">
      <c r="A246" s="13">
        <f>IF($B246="","",ROW()-7)</f>
        <v/>
      </c>
      <c r="B246" s="14" t="n"/>
      <c r="C246" s="13" t="n"/>
      <c r="D246" s="13" t="n"/>
      <c r="E246" s="14" t="n"/>
      <c r="F246" s="15" t="n"/>
      <c r="G246" s="13" t="n"/>
      <c r="H246" s="15" t="n"/>
      <c r="I246" s="15" t="n"/>
      <c r="J246" s="15" t="n"/>
      <c r="K246" s="13" t="n"/>
      <c r="L246" s="15" t="n"/>
      <c r="M246" s="13" t="n"/>
      <c r="N246" s="14" t="n"/>
      <c r="O246" s="16">
        <f>IF(OR($B246="",$F246=""),"",IF($L246&lt;&gt;"",$L246-$F246,TODAY()-$F246))</f>
        <v/>
      </c>
      <c r="P246" s="16">
        <f>IF($I246="","",IF($J246&lt;&gt;"",$J246-$I246,TODAY()-$I246))</f>
        <v/>
      </c>
      <c r="Q246" s="16">
        <f>IF(OR($L246="",$H246=""),"",IF($L246&lt;=$H246,"Yes","No"))</f>
        <v/>
      </c>
      <c r="R246" s="16">
        <f>IF(OR($B246="",$H246="",OR($M246="Done",$M246="Not proceeding")),"",$H246-TODAY())</f>
        <v/>
      </c>
      <c r="S246" s="17">
        <f>IF($B246="","",TRIM(IF(OR($M246="Done",$M246="Not proceeding"),"",IF($G246="","No owner. ","")&amp;IF($H246="","No due date. ",IF($H246&lt;TODAY(),"Past due date. ",IF($H246-TODAY()&lt;=$C$5,"Due soon. ",""))))&amp;IF(AND($D246="Recommendation",$I246=""),"Recommendation not sent. ","")&amp;IF(AND($I246&lt;&gt;"",$J246=""),IF(TODAY()-$I246&gt;$C$4,"Response overdue. ",IF($I246+$C$4-TODAY()&lt;=$C$5,"Response due soon. ","Awaiting response. ")),"")&amp;IF(AND($M246="Done",$L246=""),"Add date closed. ","")))</f>
        <v/>
      </c>
      <c r="T246" s="16">
        <f>IF($B246="","",IF(OR($M246="Done",$M246="Not proceeding"),"Closed",IF(OR(ISNUMBER(SEARCH("Past due",$S246)),ISNUMBER(SEARCH("Response overdue",$S246))),"Overdue",IF(ISNUMBER(SEARCH("soon",$S246)),"Due soon",IF(OR($G246="",$H246=""),"Needs owner or date","On track")))))</f>
        <v/>
      </c>
    </row>
    <row r="247">
      <c r="A247" s="13">
        <f>IF($B247="","",ROW()-7)</f>
        <v/>
      </c>
      <c r="B247" s="14" t="n"/>
      <c r="C247" s="13" t="n"/>
      <c r="D247" s="13" t="n"/>
      <c r="E247" s="14" t="n"/>
      <c r="F247" s="15" t="n"/>
      <c r="G247" s="13" t="n"/>
      <c r="H247" s="15" t="n"/>
      <c r="I247" s="15" t="n"/>
      <c r="J247" s="15" t="n"/>
      <c r="K247" s="13" t="n"/>
      <c r="L247" s="15" t="n"/>
      <c r="M247" s="13" t="n"/>
      <c r="N247" s="14" t="n"/>
      <c r="O247" s="16">
        <f>IF(OR($B247="",$F247=""),"",IF($L247&lt;&gt;"",$L247-$F247,TODAY()-$F247))</f>
        <v/>
      </c>
      <c r="P247" s="16">
        <f>IF($I247="","",IF($J247&lt;&gt;"",$J247-$I247,TODAY()-$I247))</f>
        <v/>
      </c>
      <c r="Q247" s="16">
        <f>IF(OR($L247="",$H247=""),"",IF($L247&lt;=$H247,"Yes","No"))</f>
        <v/>
      </c>
      <c r="R247" s="16">
        <f>IF(OR($B247="",$H247="",OR($M247="Done",$M247="Not proceeding")),"",$H247-TODAY())</f>
        <v/>
      </c>
      <c r="S247" s="17">
        <f>IF($B247="","",TRIM(IF(OR($M247="Done",$M247="Not proceeding"),"",IF($G247="","No owner. ","")&amp;IF($H247="","No due date. ",IF($H247&lt;TODAY(),"Past due date. ",IF($H247-TODAY()&lt;=$C$5,"Due soon. ",""))))&amp;IF(AND($D247="Recommendation",$I247=""),"Recommendation not sent. ","")&amp;IF(AND($I247&lt;&gt;"",$J247=""),IF(TODAY()-$I247&gt;$C$4,"Response overdue. ",IF($I247+$C$4-TODAY()&lt;=$C$5,"Response due soon. ","Awaiting response. ")),"")&amp;IF(AND($M247="Done",$L247=""),"Add date closed. ","")))</f>
        <v/>
      </c>
      <c r="T247" s="16">
        <f>IF($B247="","",IF(OR($M247="Done",$M247="Not proceeding"),"Closed",IF(OR(ISNUMBER(SEARCH("Past due",$S247)),ISNUMBER(SEARCH("Response overdue",$S247))),"Overdue",IF(ISNUMBER(SEARCH("soon",$S247)),"Due soon",IF(OR($G247="",$H247=""),"Needs owner or date","On track")))))</f>
        <v/>
      </c>
    </row>
    <row r="248">
      <c r="A248" s="13">
        <f>IF($B248="","",ROW()-7)</f>
        <v/>
      </c>
      <c r="B248" s="14" t="n"/>
      <c r="C248" s="13" t="n"/>
      <c r="D248" s="13" t="n"/>
      <c r="E248" s="14" t="n"/>
      <c r="F248" s="15" t="n"/>
      <c r="G248" s="13" t="n"/>
      <c r="H248" s="15" t="n"/>
      <c r="I248" s="15" t="n"/>
      <c r="J248" s="15" t="n"/>
      <c r="K248" s="13" t="n"/>
      <c r="L248" s="15" t="n"/>
      <c r="M248" s="13" t="n"/>
      <c r="N248" s="14" t="n"/>
      <c r="O248" s="16">
        <f>IF(OR($B248="",$F248=""),"",IF($L248&lt;&gt;"",$L248-$F248,TODAY()-$F248))</f>
        <v/>
      </c>
      <c r="P248" s="16">
        <f>IF($I248="","",IF($J248&lt;&gt;"",$J248-$I248,TODAY()-$I248))</f>
        <v/>
      </c>
      <c r="Q248" s="16">
        <f>IF(OR($L248="",$H248=""),"",IF($L248&lt;=$H248,"Yes","No"))</f>
        <v/>
      </c>
      <c r="R248" s="16">
        <f>IF(OR($B248="",$H248="",OR($M248="Done",$M248="Not proceeding")),"",$H248-TODAY())</f>
        <v/>
      </c>
      <c r="S248" s="17">
        <f>IF($B248="","",TRIM(IF(OR($M248="Done",$M248="Not proceeding"),"",IF($G248="","No owner. ","")&amp;IF($H248="","No due date. ",IF($H248&lt;TODAY(),"Past due date. ",IF($H248-TODAY()&lt;=$C$5,"Due soon. ",""))))&amp;IF(AND($D248="Recommendation",$I248=""),"Recommendation not sent. ","")&amp;IF(AND($I248&lt;&gt;"",$J248=""),IF(TODAY()-$I248&gt;$C$4,"Response overdue. ",IF($I248+$C$4-TODAY()&lt;=$C$5,"Response due soon. ","Awaiting response. ")),"")&amp;IF(AND($M248="Done",$L248=""),"Add date closed. ","")))</f>
        <v/>
      </c>
      <c r="T248" s="16">
        <f>IF($B248="","",IF(OR($M248="Done",$M248="Not proceeding"),"Closed",IF(OR(ISNUMBER(SEARCH("Past due",$S248)),ISNUMBER(SEARCH("Response overdue",$S248))),"Overdue",IF(ISNUMBER(SEARCH("soon",$S248)),"Due soon",IF(OR($G248="",$H248=""),"Needs owner or date","On track")))))</f>
        <v/>
      </c>
    </row>
    <row r="249">
      <c r="A249" s="13">
        <f>IF($B249="","",ROW()-7)</f>
        <v/>
      </c>
      <c r="B249" s="14" t="n"/>
      <c r="C249" s="13" t="n"/>
      <c r="D249" s="13" t="n"/>
      <c r="E249" s="14" t="n"/>
      <c r="F249" s="15" t="n"/>
      <c r="G249" s="13" t="n"/>
      <c r="H249" s="15" t="n"/>
      <c r="I249" s="15" t="n"/>
      <c r="J249" s="15" t="n"/>
      <c r="K249" s="13" t="n"/>
      <c r="L249" s="15" t="n"/>
      <c r="M249" s="13" t="n"/>
      <c r="N249" s="14" t="n"/>
      <c r="O249" s="16">
        <f>IF(OR($B249="",$F249=""),"",IF($L249&lt;&gt;"",$L249-$F249,TODAY()-$F249))</f>
        <v/>
      </c>
      <c r="P249" s="16">
        <f>IF($I249="","",IF($J249&lt;&gt;"",$J249-$I249,TODAY()-$I249))</f>
        <v/>
      </c>
      <c r="Q249" s="16">
        <f>IF(OR($L249="",$H249=""),"",IF($L249&lt;=$H249,"Yes","No"))</f>
        <v/>
      </c>
      <c r="R249" s="16">
        <f>IF(OR($B249="",$H249="",OR($M249="Done",$M249="Not proceeding")),"",$H249-TODAY())</f>
        <v/>
      </c>
      <c r="S249" s="17">
        <f>IF($B249="","",TRIM(IF(OR($M249="Done",$M249="Not proceeding"),"",IF($G249="","No owner. ","")&amp;IF($H249="","No due date. ",IF($H249&lt;TODAY(),"Past due date. ",IF($H249-TODAY()&lt;=$C$5,"Due soon. ",""))))&amp;IF(AND($D249="Recommendation",$I249=""),"Recommendation not sent. ","")&amp;IF(AND($I249&lt;&gt;"",$J249=""),IF(TODAY()-$I249&gt;$C$4,"Response overdue. ",IF($I249+$C$4-TODAY()&lt;=$C$5,"Response due soon. ","Awaiting response. ")),"")&amp;IF(AND($M249="Done",$L249=""),"Add date closed. ","")))</f>
        <v/>
      </c>
      <c r="T249" s="16">
        <f>IF($B249="","",IF(OR($M249="Done",$M249="Not proceeding"),"Closed",IF(OR(ISNUMBER(SEARCH("Past due",$S249)),ISNUMBER(SEARCH("Response overdue",$S249))),"Overdue",IF(ISNUMBER(SEARCH("soon",$S249)),"Due soon",IF(OR($G249="",$H249=""),"Needs owner or date","On track")))))</f>
        <v/>
      </c>
    </row>
    <row r="250">
      <c r="A250" s="13">
        <f>IF($B250="","",ROW()-7)</f>
        <v/>
      </c>
      <c r="B250" s="14" t="n"/>
      <c r="C250" s="13" t="n"/>
      <c r="D250" s="13" t="n"/>
      <c r="E250" s="14" t="n"/>
      <c r="F250" s="15" t="n"/>
      <c r="G250" s="13" t="n"/>
      <c r="H250" s="15" t="n"/>
      <c r="I250" s="15" t="n"/>
      <c r="J250" s="15" t="n"/>
      <c r="K250" s="13" t="n"/>
      <c r="L250" s="15" t="n"/>
      <c r="M250" s="13" t="n"/>
      <c r="N250" s="14" t="n"/>
      <c r="O250" s="16">
        <f>IF(OR($B250="",$F250=""),"",IF($L250&lt;&gt;"",$L250-$F250,TODAY()-$F250))</f>
        <v/>
      </c>
      <c r="P250" s="16">
        <f>IF($I250="","",IF($J250&lt;&gt;"",$J250-$I250,TODAY()-$I250))</f>
        <v/>
      </c>
      <c r="Q250" s="16">
        <f>IF(OR($L250="",$H250=""),"",IF($L250&lt;=$H250,"Yes","No"))</f>
        <v/>
      </c>
      <c r="R250" s="16">
        <f>IF(OR($B250="",$H250="",OR($M250="Done",$M250="Not proceeding")),"",$H250-TODAY())</f>
        <v/>
      </c>
      <c r="S250" s="17">
        <f>IF($B250="","",TRIM(IF(OR($M250="Done",$M250="Not proceeding"),"",IF($G250="","No owner. ","")&amp;IF($H250="","No due date. ",IF($H250&lt;TODAY(),"Past due date. ",IF($H250-TODAY()&lt;=$C$5,"Due soon. ",""))))&amp;IF(AND($D250="Recommendation",$I250=""),"Recommendation not sent. ","")&amp;IF(AND($I250&lt;&gt;"",$J250=""),IF(TODAY()-$I250&gt;$C$4,"Response overdue. ",IF($I250+$C$4-TODAY()&lt;=$C$5,"Response due soon. ","Awaiting response. ")),"")&amp;IF(AND($M250="Done",$L250=""),"Add date closed. ","")))</f>
        <v/>
      </c>
      <c r="T250" s="16">
        <f>IF($B250="","",IF(OR($M250="Done",$M250="Not proceeding"),"Closed",IF(OR(ISNUMBER(SEARCH("Past due",$S250)),ISNUMBER(SEARCH("Response overdue",$S250))),"Overdue",IF(ISNUMBER(SEARCH("soon",$S250)),"Due soon",IF(OR($G250="",$H250=""),"Needs owner or date","On track")))))</f>
        <v/>
      </c>
    </row>
    <row r="251">
      <c r="A251" s="13">
        <f>IF($B251="","",ROW()-7)</f>
        <v/>
      </c>
      <c r="B251" s="14" t="n"/>
      <c r="C251" s="13" t="n"/>
      <c r="D251" s="13" t="n"/>
      <c r="E251" s="14" t="n"/>
      <c r="F251" s="15" t="n"/>
      <c r="G251" s="13" t="n"/>
      <c r="H251" s="15" t="n"/>
      <c r="I251" s="15" t="n"/>
      <c r="J251" s="15" t="n"/>
      <c r="K251" s="13" t="n"/>
      <c r="L251" s="15" t="n"/>
      <c r="M251" s="13" t="n"/>
      <c r="N251" s="14" t="n"/>
      <c r="O251" s="16">
        <f>IF(OR($B251="",$F251=""),"",IF($L251&lt;&gt;"",$L251-$F251,TODAY()-$F251))</f>
        <v/>
      </c>
      <c r="P251" s="16">
        <f>IF($I251="","",IF($J251&lt;&gt;"",$J251-$I251,TODAY()-$I251))</f>
        <v/>
      </c>
      <c r="Q251" s="16">
        <f>IF(OR($L251="",$H251=""),"",IF($L251&lt;=$H251,"Yes","No"))</f>
        <v/>
      </c>
      <c r="R251" s="16">
        <f>IF(OR($B251="",$H251="",OR($M251="Done",$M251="Not proceeding")),"",$H251-TODAY())</f>
        <v/>
      </c>
      <c r="S251" s="17">
        <f>IF($B251="","",TRIM(IF(OR($M251="Done",$M251="Not proceeding"),"",IF($G251="","No owner. ","")&amp;IF($H251="","No due date. ",IF($H251&lt;TODAY(),"Past due date. ",IF($H251-TODAY()&lt;=$C$5,"Due soon. ",""))))&amp;IF(AND($D251="Recommendation",$I251=""),"Recommendation not sent. ","")&amp;IF(AND($I251&lt;&gt;"",$J251=""),IF(TODAY()-$I251&gt;$C$4,"Response overdue. ",IF($I251+$C$4-TODAY()&lt;=$C$5,"Response due soon. ","Awaiting response. ")),"")&amp;IF(AND($M251="Done",$L251=""),"Add date closed. ","")))</f>
        <v/>
      </c>
      <c r="T251" s="16">
        <f>IF($B251="","",IF(OR($M251="Done",$M251="Not proceeding"),"Closed",IF(OR(ISNUMBER(SEARCH("Past due",$S251)),ISNUMBER(SEARCH("Response overdue",$S251))),"Overdue",IF(ISNUMBER(SEARCH("soon",$S251)),"Due soon",IF(OR($G251="",$H251=""),"Needs owner or date","On track")))))</f>
        <v/>
      </c>
    </row>
    <row r="252">
      <c r="A252" s="13">
        <f>IF($B252="","",ROW()-7)</f>
        <v/>
      </c>
      <c r="B252" s="14" t="n"/>
      <c r="C252" s="13" t="n"/>
      <c r="D252" s="13" t="n"/>
      <c r="E252" s="14" t="n"/>
      <c r="F252" s="15" t="n"/>
      <c r="G252" s="13" t="n"/>
      <c r="H252" s="15" t="n"/>
      <c r="I252" s="15" t="n"/>
      <c r="J252" s="15" t="n"/>
      <c r="K252" s="13" t="n"/>
      <c r="L252" s="15" t="n"/>
      <c r="M252" s="13" t="n"/>
      <c r="N252" s="14" t="n"/>
      <c r="O252" s="16">
        <f>IF(OR($B252="",$F252=""),"",IF($L252&lt;&gt;"",$L252-$F252,TODAY()-$F252))</f>
        <v/>
      </c>
      <c r="P252" s="16">
        <f>IF($I252="","",IF($J252&lt;&gt;"",$J252-$I252,TODAY()-$I252))</f>
        <v/>
      </c>
      <c r="Q252" s="16">
        <f>IF(OR($L252="",$H252=""),"",IF($L252&lt;=$H252,"Yes","No"))</f>
        <v/>
      </c>
      <c r="R252" s="16">
        <f>IF(OR($B252="",$H252="",OR($M252="Done",$M252="Not proceeding")),"",$H252-TODAY())</f>
        <v/>
      </c>
      <c r="S252" s="17">
        <f>IF($B252="","",TRIM(IF(OR($M252="Done",$M252="Not proceeding"),"",IF($G252="","No owner. ","")&amp;IF($H252="","No due date. ",IF($H252&lt;TODAY(),"Past due date. ",IF($H252-TODAY()&lt;=$C$5,"Due soon. ",""))))&amp;IF(AND($D252="Recommendation",$I252=""),"Recommendation not sent. ","")&amp;IF(AND($I252&lt;&gt;"",$J252=""),IF(TODAY()-$I252&gt;$C$4,"Response overdue. ",IF($I252+$C$4-TODAY()&lt;=$C$5,"Response due soon. ","Awaiting response. ")),"")&amp;IF(AND($M252="Done",$L252=""),"Add date closed. ","")))</f>
        <v/>
      </c>
      <c r="T252" s="16">
        <f>IF($B252="","",IF(OR($M252="Done",$M252="Not proceeding"),"Closed",IF(OR(ISNUMBER(SEARCH("Past due",$S252)),ISNUMBER(SEARCH("Response overdue",$S252))),"Overdue",IF(ISNUMBER(SEARCH("soon",$S252)),"Due soon",IF(OR($G252="",$H252=""),"Needs owner or date","On track")))))</f>
        <v/>
      </c>
    </row>
    <row r="253">
      <c r="A253" s="13">
        <f>IF($B253="","",ROW()-7)</f>
        <v/>
      </c>
      <c r="B253" s="14" t="n"/>
      <c r="C253" s="13" t="n"/>
      <c r="D253" s="13" t="n"/>
      <c r="E253" s="14" t="n"/>
      <c r="F253" s="15" t="n"/>
      <c r="G253" s="13" t="n"/>
      <c r="H253" s="15" t="n"/>
      <c r="I253" s="15" t="n"/>
      <c r="J253" s="15" t="n"/>
      <c r="K253" s="13" t="n"/>
      <c r="L253" s="15" t="n"/>
      <c r="M253" s="13" t="n"/>
      <c r="N253" s="14" t="n"/>
      <c r="O253" s="16">
        <f>IF(OR($B253="",$F253=""),"",IF($L253&lt;&gt;"",$L253-$F253,TODAY()-$F253))</f>
        <v/>
      </c>
      <c r="P253" s="16">
        <f>IF($I253="","",IF($J253&lt;&gt;"",$J253-$I253,TODAY()-$I253))</f>
        <v/>
      </c>
      <c r="Q253" s="16">
        <f>IF(OR($L253="",$H253=""),"",IF($L253&lt;=$H253,"Yes","No"))</f>
        <v/>
      </c>
      <c r="R253" s="16">
        <f>IF(OR($B253="",$H253="",OR($M253="Done",$M253="Not proceeding")),"",$H253-TODAY())</f>
        <v/>
      </c>
      <c r="S253" s="17">
        <f>IF($B253="","",TRIM(IF(OR($M253="Done",$M253="Not proceeding"),"",IF($G253="","No owner. ","")&amp;IF($H253="","No due date. ",IF($H253&lt;TODAY(),"Past due date. ",IF($H253-TODAY()&lt;=$C$5,"Due soon. ",""))))&amp;IF(AND($D253="Recommendation",$I253=""),"Recommendation not sent. ","")&amp;IF(AND($I253&lt;&gt;"",$J253=""),IF(TODAY()-$I253&gt;$C$4,"Response overdue. ",IF($I253+$C$4-TODAY()&lt;=$C$5,"Response due soon. ","Awaiting response. ")),"")&amp;IF(AND($M253="Done",$L253=""),"Add date closed. ","")))</f>
        <v/>
      </c>
      <c r="T253" s="16">
        <f>IF($B253="","",IF(OR($M253="Done",$M253="Not proceeding"),"Closed",IF(OR(ISNUMBER(SEARCH("Past due",$S253)),ISNUMBER(SEARCH("Response overdue",$S253))),"Overdue",IF(ISNUMBER(SEARCH("soon",$S253)),"Due soon",IF(OR($G253="",$H253=""),"Needs owner or date","On track")))))</f>
        <v/>
      </c>
    </row>
    <row r="254">
      <c r="A254" s="13">
        <f>IF($B254="","",ROW()-7)</f>
        <v/>
      </c>
      <c r="B254" s="14" t="n"/>
      <c r="C254" s="13" t="n"/>
      <c r="D254" s="13" t="n"/>
      <c r="E254" s="14" t="n"/>
      <c r="F254" s="15" t="n"/>
      <c r="G254" s="13" t="n"/>
      <c r="H254" s="15" t="n"/>
      <c r="I254" s="15" t="n"/>
      <c r="J254" s="15" t="n"/>
      <c r="K254" s="13" t="n"/>
      <c r="L254" s="15" t="n"/>
      <c r="M254" s="13" t="n"/>
      <c r="N254" s="14" t="n"/>
      <c r="O254" s="16">
        <f>IF(OR($B254="",$F254=""),"",IF($L254&lt;&gt;"",$L254-$F254,TODAY()-$F254))</f>
        <v/>
      </c>
      <c r="P254" s="16">
        <f>IF($I254="","",IF($J254&lt;&gt;"",$J254-$I254,TODAY()-$I254))</f>
        <v/>
      </c>
      <c r="Q254" s="16">
        <f>IF(OR($L254="",$H254=""),"",IF($L254&lt;=$H254,"Yes","No"))</f>
        <v/>
      </c>
      <c r="R254" s="16">
        <f>IF(OR($B254="",$H254="",OR($M254="Done",$M254="Not proceeding")),"",$H254-TODAY())</f>
        <v/>
      </c>
      <c r="S254" s="17">
        <f>IF($B254="","",TRIM(IF(OR($M254="Done",$M254="Not proceeding"),"",IF($G254="","No owner. ","")&amp;IF($H254="","No due date. ",IF($H254&lt;TODAY(),"Past due date. ",IF($H254-TODAY()&lt;=$C$5,"Due soon. ",""))))&amp;IF(AND($D254="Recommendation",$I254=""),"Recommendation not sent. ","")&amp;IF(AND($I254&lt;&gt;"",$J254=""),IF(TODAY()-$I254&gt;$C$4,"Response overdue. ",IF($I254+$C$4-TODAY()&lt;=$C$5,"Response due soon. ","Awaiting response. ")),"")&amp;IF(AND($M254="Done",$L254=""),"Add date closed. ","")))</f>
        <v/>
      </c>
      <c r="T254" s="16">
        <f>IF($B254="","",IF(OR($M254="Done",$M254="Not proceeding"),"Closed",IF(OR(ISNUMBER(SEARCH("Past due",$S254)),ISNUMBER(SEARCH("Response overdue",$S254))),"Overdue",IF(ISNUMBER(SEARCH("soon",$S254)),"Due soon",IF(OR($G254="",$H254=""),"Needs owner or date","On track")))))</f>
        <v/>
      </c>
    </row>
    <row r="255">
      <c r="A255" s="13">
        <f>IF($B255="","",ROW()-7)</f>
        <v/>
      </c>
      <c r="B255" s="14" t="n"/>
      <c r="C255" s="13" t="n"/>
      <c r="D255" s="13" t="n"/>
      <c r="E255" s="14" t="n"/>
      <c r="F255" s="15" t="n"/>
      <c r="G255" s="13" t="n"/>
      <c r="H255" s="15" t="n"/>
      <c r="I255" s="15" t="n"/>
      <c r="J255" s="15" t="n"/>
      <c r="K255" s="13" t="n"/>
      <c r="L255" s="15" t="n"/>
      <c r="M255" s="13" t="n"/>
      <c r="N255" s="14" t="n"/>
      <c r="O255" s="16">
        <f>IF(OR($B255="",$F255=""),"",IF($L255&lt;&gt;"",$L255-$F255,TODAY()-$F255))</f>
        <v/>
      </c>
      <c r="P255" s="16">
        <f>IF($I255="","",IF($J255&lt;&gt;"",$J255-$I255,TODAY()-$I255))</f>
        <v/>
      </c>
      <c r="Q255" s="16">
        <f>IF(OR($L255="",$H255=""),"",IF($L255&lt;=$H255,"Yes","No"))</f>
        <v/>
      </c>
      <c r="R255" s="16">
        <f>IF(OR($B255="",$H255="",OR($M255="Done",$M255="Not proceeding")),"",$H255-TODAY())</f>
        <v/>
      </c>
      <c r="S255" s="17">
        <f>IF($B255="","",TRIM(IF(OR($M255="Done",$M255="Not proceeding"),"",IF($G255="","No owner. ","")&amp;IF($H255="","No due date. ",IF($H255&lt;TODAY(),"Past due date. ",IF($H255-TODAY()&lt;=$C$5,"Due soon. ",""))))&amp;IF(AND($D255="Recommendation",$I255=""),"Recommendation not sent. ","")&amp;IF(AND($I255&lt;&gt;"",$J255=""),IF(TODAY()-$I255&gt;$C$4,"Response overdue. ",IF($I255+$C$4-TODAY()&lt;=$C$5,"Response due soon. ","Awaiting response. ")),"")&amp;IF(AND($M255="Done",$L255=""),"Add date closed. ","")))</f>
        <v/>
      </c>
      <c r="T255" s="16">
        <f>IF($B255="","",IF(OR($M255="Done",$M255="Not proceeding"),"Closed",IF(OR(ISNUMBER(SEARCH("Past due",$S255)),ISNUMBER(SEARCH("Response overdue",$S255))),"Overdue",IF(ISNUMBER(SEARCH("soon",$S255)),"Due soon",IF(OR($G255="",$H255=""),"Needs owner or date","On track")))))</f>
        <v/>
      </c>
    </row>
    <row r="256">
      <c r="A256" s="13">
        <f>IF($B256="","",ROW()-7)</f>
        <v/>
      </c>
      <c r="B256" s="14" t="n"/>
      <c r="C256" s="13" t="n"/>
      <c r="D256" s="13" t="n"/>
      <c r="E256" s="14" t="n"/>
      <c r="F256" s="15" t="n"/>
      <c r="G256" s="13" t="n"/>
      <c r="H256" s="15" t="n"/>
      <c r="I256" s="15" t="n"/>
      <c r="J256" s="15" t="n"/>
      <c r="K256" s="13" t="n"/>
      <c r="L256" s="15" t="n"/>
      <c r="M256" s="13" t="n"/>
      <c r="N256" s="14" t="n"/>
      <c r="O256" s="16">
        <f>IF(OR($B256="",$F256=""),"",IF($L256&lt;&gt;"",$L256-$F256,TODAY()-$F256))</f>
        <v/>
      </c>
      <c r="P256" s="16">
        <f>IF($I256="","",IF($J256&lt;&gt;"",$J256-$I256,TODAY()-$I256))</f>
        <v/>
      </c>
      <c r="Q256" s="16">
        <f>IF(OR($L256="",$H256=""),"",IF($L256&lt;=$H256,"Yes","No"))</f>
        <v/>
      </c>
      <c r="R256" s="16">
        <f>IF(OR($B256="",$H256="",OR($M256="Done",$M256="Not proceeding")),"",$H256-TODAY())</f>
        <v/>
      </c>
      <c r="S256" s="17">
        <f>IF($B256="","",TRIM(IF(OR($M256="Done",$M256="Not proceeding"),"",IF($G256="","No owner. ","")&amp;IF($H256="","No due date. ",IF($H256&lt;TODAY(),"Past due date. ",IF($H256-TODAY()&lt;=$C$5,"Due soon. ",""))))&amp;IF(AND($D256="Recommendation",$I256=""),"Recommendation not sent. ","")&amp;IF(AND($I256&lt;&gt;"",$J256=""),IF(TODAY()-$I256&gt;$C$4,"Response overdue. ",IF($I256+$C$4-TODAY()&lt;=$C$5,"Response due soon. ","Awaiting response. ")),"")&amp;IF(AND($M256="Done",$L256=""),"Add date closed. ","")))</f>
        <v/>
      </c>
      <c r="T256" s="16">
        <f>IF($B256="","",IF(OR($M256="Done",$M256="Not proceeding"),"Closed",IF(OR(ISNUMBER(SEARCH("Past due",$S256)),ISNUMBER(SEARCH("Response overdue",$S256))),"Overdue",IF(ISNUMBER(SEARCH("soon",$S256)),"Due soon",IF(OR($G256="",$H256=""),"Needs owner or date","On track")))))</f>
        <v/>
      </c>
    </row>
    <row r="257">
      <c r="A257" s="13">
        <f>IF($B257="","",ROW()-7)</f>
        <v/>
      </c>
      <c r="B257" s="14" t="n"/>
      <c r="C257" s="13" t="n"/>
      <c r="D257" s="13" t="n"/>
      <c r="E257" s="14" t="n"/>
      <c r="F257" s="15" t="n"/>
      <c r="G257" s="13" t="n"/>
      <c r="H257" s="15" t="n"/>
      <c r="I257" s="15" t="n"/>
      <c r="J257" s="15" t="n"/>
      <c r="K257" s="13" t="n"/>
      <c r="L257" s="15" t="n"/>
      <c r="M257" s="13" t="n"/>
      <c r="N257" s="14" t="n"/>
      <c r="O257" s="16">
        <f>IF(OR($B257="",$F257=""),"",IF($L257&lt;&gt;"",$L257-$F257,TODAY()-$F257))</f>
        <v/>
      </c>
      <c r="P257" s="16">
        <f>IF($I257="","",IF($J257&lt;&gt;"",$J257-$I257,TODAY()-$I257))</f>
        <v/>
      </c>
      <c r="Q257" s="16">
        <f>IF(OR($L257="",$H257=""),"",IF($L257&lt;=$H257,"Yes","No"))</f>
        <v/>
      </c>
      <c r="R257" s="16">
        <f>IF(OR($B257="",$H257="",OR($M257="Done",$M257="Not proceeding")),"",$H257-TODAY())</f>
        <v/>
      </c>
      <c r="S257" s="17">
        <f>IF($B257="","",TRIM(IF(OR($M257="Done",$M257="Not proceeding"),"",IF($G257="","No owner. ","")&amp;IF($H257="","No due date. ",IF($H257&lt;TODAY(),"Past due date. ",IF($H257-TODAY()&lt;=$C$5,"Due soon. ",""))))&amp;IF(AND($D257="Recommendation",$I257=""),"Recommendation not sent. ","")&amp;IF(AND($I257&lt;&gt;"",$J257=""),IF(TODAY()-$I257&gt;$C$4,"Response overdue. ",IF($I257+$C$4-TODAY()&lt;=$C$5,"Response due soon. ","Awaiting response. ")),"")&amp;IF(AND($M257="Done",$L257=""),"Add date closed. ","")))</f>
        <v/>
      </c>
      <c r="T257" s="16">
        <f>IF($B257="","",IF(OR($M257="Done",$M257="Not proceeding"),"Closed",IF(OR(ISNUMBER(SEARCH("Past due",$S257)),ISNUMBER(SEARCH("Response overdue",$S257))),"Overdue",IF(ISNUMBER(SEARCH("soon",$S257)),"Due soon",IF(OR($G257="",$H257=""),"Needs owner or date","On track")))))</f>
        <v/>
      </c>
    </row>
    <row r="258">
      <c r="A258" s="13">
        <f>IF($B258="","",ROW()-7)</f>
        <v/>
      </c>
      <c r="B258" s="14" t="n"/>
      <c r="C258" s="13" t="n"/>
      <c r="D258" s="13" t="n"/>
      <c r="E258" s="14" t="n"/>
      <c r="F258" s="15" t="n"/>
      <c r="G258" s="13" t="n"/>
      <c r="H258" s="15" t="n"/>
      <c r="I258" s="15" t="n"/>
      <c r="J258" s="15" t="n"/>
      <c r="K258" s="13" t="n"/>
      <c r="L258" s="15" t="n"/>
      <c r="M258" s="13" t="n"/>
      <c r="N258" s="14" t="n"/>
      <c r="O258" s="16">
        <f>IF(OR($B258="",$F258=""),"",IF($L258&lt;&gt;"",$L258-$F258,TODAY()-$F258))</f>
        <v/>
      </c>
      <c r="P258" s="16">
        <f>IF($I258="","",IF($J258&lt;&gt;"",$J258-$I258,TODAY()-$I258))</f>
        <v/>
      </c>
      <c r="Q258" s="16">
        <f>IF(OR($L258="",$H258=""),"",IF($L258&lt;=$H258,"Yes","No"))</f>
        <v/>
      </c>
      <c r="R258" s="16">
        <f>IF(OR($B258="",$H258="",OR($M258="Done",$M258="Not proceeding")),"",$H258-TODAY())</f>
        <v/>
      </c>
      <c r="S258" s="17">
        <f>IF($B258="","",TRIM(IF(OR($M258="Done",$M258="Not proceeding"),"",IF($G258="","No owner. ","")&amp;IF($H258="","No due date. ",IF($H258&lt;TODAY(),"Past due date. ",IF($H258-TODAY()&lt;=$C$5,"Due soon. ",""))))&amp;IF(AND($D258="Recommendation",$I258=""),"Recommendation not sent. ","")&amp;IF(AND($I258&lt;&gt;"",$J258=""),IF(TODAY()-$I258&gt;$C$4,"Response overdue. ",IF($I258+$C$4-TODAY()&lt;=$C$5,"Response due soon. ","Awaiting response. ")),"")&amp;IF(AND($M258="Done",$L258=""),"Add date closed. ","")))</f>
        <v/>
      </c>
      <c r="T258" s="16">
        <f>IF($B258="","",IF(OR($M258="Done",$M258="Not proceeding"),"Closed",IF(OR(ISNUMBER(SEARCH("Past due",$S258)),ISNUMBER(SEARCH("Response overdue",$S258))),"Overdue",IF(ISNUMBER(SEARCH("soon",$S258)),"Due soon",IF(OR($G258="",$H258=""),"Needs owner or date","On track")))))</f>
        <v/>
      </c>
    </row>
    <row r="259">
      <c r="A259" s="13">
        <f>IF($B259="","",ROW()-7)</f>
        <v/>
      </c>
      <c r="B259" s="14" t="n"/>
      <c r="C259" s="13" t="n"/>
      <c r="D259" s="13" t="n"/>
      <c r="E259" s="14" t="n"/>
      <c r="F259" s="15" t="n"/>
      <c r="G259" s="13" t="n"/>
      <c r="H259" s="15" t="n"/>
      <c r="I259" s="15" t="n"/>
      <c r="J259" s="15" t="n"/>
      <c r="K259" s="13" t="n"/>
      <c r="L259" s="15" t="n"/>
      <c r="M259" s="13" t="n"/>
      <c r="N259" s="14" t="n"/>
      <c r="O259" s="16">
        <f>IF(OR($B259="",$F259=""),"",IF($L259&lt;&gt;"",$L259-$F259,TODAY()-$F259))</f>
        <v/>
      </c>
      <c r="P259" s="16">
        <f>IF($I259="","",IF($J259&lt;&gt;"",$J259-$I259,TODAY()-$I259))</f>
        <v/>
      </c>
      <c r="Q259" s="16">
        <f>IF(OR($L259="",$H259=""),"",IF($L259&lt;=$H259,"Yes","No"))</f>
        <v/>
      </c>
      <c r="R259" s="16">
        <f>IF(OR($B259="",$H259="",OR($M259="Done",$M259="Not proceeding")),"",$H259-TODAY())</f>
        <v/>
      </c>
      <c r="S259" s="17">
        <f>IF($B259="","",TRIM(IF(OR($M259="Done",$M259="Not proceeding"),"",IF($G259="","No owner. ","")&amp;IF($H259="","No due date. ",IF($H259&lt;TODAY(),"Past due date. ",IF($H259-TODAY()&lt;=$C$5,"Due soon. ",""))))&amp;IF(AND($D259="Recommendation",$I259=""),"Recommendation not sent. ","")&amp;IF(AND($I259&lt;&gt;"",$J259=""),IF(TODAY()-$I259&gt;$C$4,"Response overdue. ",IF($I259+$C$4-TODAY()&lt;=$C$5,"Response due soon. ","Awaiting response. ")),"")&amp;IF(AND($M259="Done",$L259=""),"Add date closed. ","")))</f>
        <v/>
      </c>
      <c r="T259" s="16">
        <f>IF($B259="","",IF(OR($M259="Done",$M259="Not proceeding"),"Closed",IF(OR(ISNUMBER(SEARCH("Past due",$S259)),ISNUMBER(SEARCH("Response overdue",$S259))),"Overdue",IF(ISNUMBER(SEARCH("soon",$S259)),"Due soon",IF(OR($G259="",$H259=""),"Needs owner or date","On track")))))</f>
        <v/>
      </c>
    </row>
    <row r="260">
      <c r="A260" s="13">
        <f>IF($B260="","",ROW()-7)</f>
        <v/>
      </c>
      <c r="B260" s="14" t="n"/>
      <c r="C260" s="13" t="n"/>
      <c r="D260" s="13" t="n"/>
      <c r="E260" s="14" t="n"/>
      <c r="F260" s="15" t="n"/>
      <c r="G260" s="13" t="n"/>
      <c r="H260" s="15" t="n"/>
      <c r="I260" s="15" t="n"/>
      <c r="J260" s="15" t="n"/>
      <c r="K260" s="13" t="n"/>
      <c r="L260" s="15" t="n"/>
      <c r="M260" s="13" t="n"/>
      <c r="N260" s="14" t="n"/>
      <c r="O260" s="16">
        <f>IF(OR($B260="",$F260=""),"",IF($L260&lt;&gt;"",$L260-$F260,TODAY()-$F260))</f>
        <v/>
      </c>
      <c r="P260" s="16">
        <f>IF($I260="","",IF($J260&lt;&gt;"",$J260-$I260,TODAY()-$I260))</f>
        <v/>
      </c>
      <c r="Q260" s="16">
        <f>IF(OR($L260="",$H260=""),"",IF($L260&lt;=$H260,"Yes","No"))</f>
        <v/>
      </c>
      <c r="R260" s="16">
        <f>IF(OR($B260="",$H260="",OR($M260="Done",$M260="Not proceeding")),"",$H260-TODAY())</f>
        <v/>
      </c>
      <c r="S260" s="17">
        <f>IF($B260="","",TRIM(IF(OR($M260="Done",$M260="Not proceeding"),"",IF($G260="","No owner. ","")&amp;IF($H260="","No due date. ",IF($H260&lt;TODAY(),"Past due date. ",IF($H260-TODAY()&lt;=$C$5,"Due soon. ",""))))&amp;IF(AND($D260="Recommendation",$I260=""),"Recommendation not sent. ","")&amp;IF(AND($I260&lt;&gt;"",$J260=""),IF(TODAY()-$I260&gt;$C$4,"Response overdue. ",IF($I260+$C$4-TODAY()&lt;=$C$5,"Response due soon. ","Awaiting response. ")),"")&amp;IF(AND($M260="Done",$L260=""),"Add date closed. ","")))</f>
        <v/>
      </c>
      <c r="T260" s="16">
        <f>IF($B260="","",IF(OR($M260="Done",$M260="Not proceeding"),"Closed",IF(OR(ISNUMBER(SEARCH("Past due",$S260)),ISNUMBER(SEARCH("Response overdue",$S260))),"Overdue",IF(ISNUMBER(SEARCH("soon",$S260)),"Due soon",IF(OR($G260="",$H260=""),"Needs owner or date","On track")))))</f>
        <v/>
      </c>
    </row>
    <row r="261">
      <c r="A261" s="13">
        <f>IF($B261="","",ROW()-7)</f>
        <v/>
      </c>
      <c r="B261" s="14" t="n"/>
      <c r="C261" s="13" t="n"/>
      <c r="D261" s="13" t="n"/>
      <c r="E261" s="14" t="n"/>
      <c r="F261" s="15" t="n"/>
      <c r="G261" s="13" t="n"/>
      <c r="H261" s="15" t="n"/>
      <c r="I261" s="15" t="n"/>
      <c r="J261" s="15" t="n"/>
      <c r="K261" s="13" t="n"/>
      <c r="L261" s="15" t="n"/>
      <c r="M261" s="13" t="n"/>
      <c r="N261" s="14" t="n"/>
      <c r="O261" s="16">
        <f>IF(OR($B261="",$F261=""),"",IF($L261&lt;&gt;"",$L261-$F261,TODAY()-$F261))</f>
        <v/>
      </c>
      <c r="P261" s="16">
        <f>IF($I261="","",IF($J261&lt;&gt;"",$J261-$I261,TODAY()-$I261))</f>
        <v/>
      </c>
      <c r="Q261" s="16">
        <f>IF(OR($L261="",$H261=""),"",IF($L261&lt;=$H261,"Yes","No"))</f>
        <v/>
      </c>
      <c r="R261" s="16">
        <f>IF(OR($B261="",$H261="",OR($M261="Done",$M261="Not proceeding")),"",$H261-TODAY())</f>
        <v/>
      </c>
      <c r="S261" s="17">
        <f>IF($B261="","",TRIM(IF(OR($M261="Done",$M261="Not proceeding"),"",IF($G261="","No owner. ","")&amp;IF($H261="","No due date. ",IF($H261&lt;TODAY(),"Past due date. ",IF($H261-TODAY()&lt;=$C$5,"Due soon. ",""))))&amp;IF(AND($D261="Recommendation",$I261=""),"Recommendation not sent. ","")&amp;IF(AND($I261&lt;&gt;"",$J261=""),IF(TODAY()-$I261&gt;$C$4,"Response overdue. ",IF($I261+$C$4-TODAY()&lt;=$C$5,"Response due soon. ","Awaiting response. ")),"")&amp;IF(AND($M261="Done",$L261=""),"Add date closed. ","")))</f>
        <v/>
      </c>
      <c r="T261" s="16">
        <f>IF($B261="","",IF(OR($M261="Done",$M261="Not proceeding"),"Closed",IF(OR(ISNUMBER(SEARCH("Past due",$S261)),ISNUMBER(SEARCH("Response overdue",$S261))),"Overdue",IF(ISNUMBER(SEARCH("soon",$S261)),"Due soon",IF(OR($G261="",$H261=""),"Needs owner or date","On track")))))</f>
        <v/>
      </c>
    </row>
    <row r="262">
      <c r="A262" s="13">
        <f>IF($B262="","",ROW()-7)</f>
        <v/>
      </c>
      <c r="B262" s="14" t="n"/>
      <c r="C262" s="13" t="n"/>
      <c r="D262" s="13" t="n"/>
      <c r="E262" s="14" t="n"/>
      <c r="F262" s="15" t="n"/>
      <c r="G262" s="13" t="n"/>
      <c r="H262" s="15" t="n"/>
      <c r="I262" s="15" t="n"/>
      <c r="J262" s="15" t="n"/>
      <c r="K262" s="13" t="n"/>
      <c r="L262" s="15" t="n"/>
      <c r="M262" s="13" t="n"/>
      <c r="N262" s="14" t="n"/>
      <c r="O262" s="16">
        <f>IF(OR($B262="",$F262=""),"",IF($L262&lt;&gt;"",$L262-$F262,TODAY()-$F262))</f>
        <v/>
      </c>
      <c r="P262" s="16">
        <f>IF($I262="","",IF($J262&lt;&gt;"",$J262-$I262,TODAY()-$I262))</f>
        <v/>
      </c>
      <c r="Q262" s="16">
        <f>IF(OR($L262="",$H262=""),"",IF($L262&lt;=$H262,"Yes","No"))</f>
        <v/>
      </c>
      <c r="R262" s="16">
        <f>IF(OR($B262="",$H262="",OR($M262="Done",$M262="Not proceeding")),"",$H262-TODAY())</f>
        <v/>
      </c>
      <c r="S262" s="17">
        <f>IF($B262="","",TRIM(IF(OR($M262="Done",$M262="Not proceeding"),"",IF($G262="","No owner. ","")&amp;IF($H262="","No due date. ",IF($H262&lt;TODAY(),"Past due date. ",IF($H262-TODAY()&lt;=$C$5,"Due soon. ",""))))&amp;IF(AND($D262="Recommendation",$I262=""),"Recommendation not sent. ","")&amp;IF(AND($I262&lt;&gt;"",$J262=""),IF(TODAY()-$I262&gt;$C$4,"Response overdue. ",IF($I262+$C$4-TODAY()&lt;=$C$5,"Response due soon. ","Awaiting response. ")),"")&amp;IF(AND($M262="Done",$L262=""),"Add date closed. ","")))</f>
        <v/>
      </c>
      <c r="T262" s="16">
        <f>IF($B262="","",IF(OR($M262="Done",$M262="Not proceeding"),"Closed",IF(OR(ISNUMBER(SEARCH("Past due",$S262)),ISNUMBER(SEARCH("Response overdue",$S262))),"Overdue",IF(ISNUMBER(SEARCH("soon",$S262)),"Due soon",IF(OR($G262="",$H262=""),"Needs owner or date","On track")))))</f>
        <v/>
      </c>
    </row>
    <row r="263">
      <c r="A263" s="13">
        <f>IF($B263="","",ROW()-7)</f>
        <v/>
      </c>
      <c r="B263" s="14" t="n"/>
      <c r="C263" s="13" t="n"/>
      <c r="D263" s="13" t="n"/>
      <c r="E263" s="14" t="n"/>
      <c r="F263" s="15" t="n"/>
      <c r="G263" s="13" t="n"/>
      <c r="H263" s="15" t="n"/>
      <c r="I263" s="15" t="n"/>
      <c r="J263" s="15" t="n"/>
      <c r="K263" s="13" t="n"/>
      <c r="L263" s="15" t="n"/>
      <c r="M263" s="13" t="n"/>
      <c r="N263" s="14" t="n"/>
      <c r="O263" s="16">
        <f>IF(OR($B263="",$F263=""),"",IF($L263&lt;&gt;"",$L263-$F263,TODAY()-$F263))</f>
        <v/>
      </c>
      <c r="P263" s="16">
        <f>IF($I263="","",IF($J263&lt;&gt;"",$J263-$I263,TODAY()-$I263))</f>
        <v/>
      </c>
      <c r="Q263" s="16">
        <f>IF(OR($L263="",$H263=""),"",IF($L263&lt;=$H263,"Yes","No"))</f>
        <v/>
      </c>
      <c r="R263" s="16">
        <f>IF(OR($B263="",$H263="",OR($M263="Done",$M263="Not proceeding")),"",$H263-TODAY())</f>
        <v/>
      </c>
      <c r="S263" s="17">
        <f>IF($B263="","",TRIM(IF(OR($M263="Done",$M263="Not proceeding"),"",IF($G263="","No owner. ","")&amp;IF($H263="","No due date. ",IF($H263&lt;TODAY(),"Past due date. ",IF($H263-TODAY()&lt;=$C$5,"Due soon. ",""))))&amp;IF(AND($D263="Recommendation",$I263=""),"Recommendation not sent. ","")&amp;IF(AND($I263&lt;&gt;"",$J263=""),IF(TODAY()-$I263&gt;$C$4,"Response overdue. ",IF($I263+$C$4-TODAY()&lt;=$C$5,"Response due soon. ","Awaiting response. ")),"")&amp;IF(AND($M263="Done",$L263=""),"Add date closed. ","")))</f>
        <v/>
      </c>
      <c r="T263" s="16">
        <f>IF($B263="","",IF(OR($M263="Done",$M263="Not proceeding"),"Closed",IF(OR(ISNUMBER(SEARCH("Past due",$S263)),ISNUMBER(SEARCH("Response overdue",$S263))),"Overdue",IF(ISNUMBER(SEARCH("soon",$S263)),"Due soon",IF(OR($G263="",$H263=""),"Needs owner or date","On track")))))</f>
        <v/>
      </c>
    </row>
    <row r="264">
      <c r="A264" s="13">
        <f>IF($B264="","",ROW()-7)</f>
        <v/>
      </c>
      <c r="B264" s="14" t="n"/>
      <c r="C264" s="13" t="n"/>
      <c r="D264" s="13" t="n"/>
      <c r="E264" s="14" t="n"/>
      <c r="F264" s="15" t="n"/>
      <c r="G264" s="13" t="n"/>
      <c r="H264" s="15" t="n"/>
      <c r="I264" s="15" t="n"/>
      <c r="J264" s="15" t="n"/>
      <c r="K264" s="13" t="n"/>
      <c r="L264" s="15" t="n"/>
      <c r="M264" s="13" t="n"/>
      <c r="N264" s="14" t="n"/>
      <c r="O264" s="16">
        <f>IF(OR($B264="",$F264=""),"",IF($L264&lt;&gt;"",$L264-$F264,TODAY()-$F264))</f>
        <v/>
      </c>
      <c r="P264" s="16">
        <f>IF($I264="","",IF($J264&lt;&gt;"",$J264-$I264,TODAY()-$I264))</f>
        <v/>
      </c>
      <c r="Q264" s="16">
        <f>IF(OR($L264="",$H264=""),"",IF($L264&lt;=$H264,"Yes","No"))</f>
        <v/>
      </c>
      <c r="R264" s="16">
        <f>IF(OR($B264="",$H264="",OR($M264="Done",$M264="Not proceeding")),"",$H264-TODAY())</f>
        <v/>
      </c>
      <c r="S264" s="17">
        <f>IF($B264="","",TRIM(IF(OR($M264="Done",$M264="Not proceeding"),"",IF($G264="","No owner. ","")&amp;IF($H264="","No due date. ",IF($H264&lt;TODAY(),"Past due date. ",IF($H264-TODAY()&lt;=$C$5,"Due soon. ",""))))&amp;IF(AND($D264="Recommendation",$I264=""),"Recommendation not sent. ","")&amp;IF(AND($I264&lt;&gt;"",$J264=""),IF(TODAY()-$I264&gt;$C$4,"Response overdue. ",IF($I264+$C$4-TODAY()&lt;=$C$5,"Response due soon. ","Awaiting response. ")),"")&amp;IF(AND($M264="Done",$L264=""),"Add date closed. ","")))</f>
        <v/>
      </c>
      <c r="T264" s="16">
        <f>IF($B264="","",IF(OR($M264="Done",$M264="Not proceeding"),"Closed",IF(OR(ISNUMBER(SEARCH("Past due",$S264)),ISNUMBER(SEARCH("Response overdue",$S264))),"Overdue",IF(ISNUMBER(SEARCH("soon",$S264)),"Due soon",IF(OR($G264="",$H264=""),"Needs owner or date","On track")))))</f>
        <v/>
      </c>
    </row>
    <row r="265">
      <c r="A265" s="13">
        <f>IF($B265="","",ROW()-7)</f>
        <v/>
      </c>
      <c r="B265" s="14" t="n"/>
      <c r="C265" s="13" t="n"/>
      <c r="D265" s="13" t="n"/>
      <c r="E265" s="14" t="n"/>
      <c r="F265" s="15" t="n"/>
      <c r="G265" s="13" t="n"/>
      <c r="H265" s="15" t="n"/>
      <c r="I265" s="15" t="n"/>
      <c r="J265" s="15" t="n"/>
      <c r="K265" s="13" t="n"/>
      <c r="L265" s="15" t="n"/>
      <c r="M265" s="13" t="n"/>
      <c r="N265" s="14" t="n"/>
      <c r="O265" s="16">
        <f>IF(OR($B265="",$F265=""),"",IF($L265&lt;&gt;"",$L265-$F265,TODAY()-$F265))</f>
        <v/>
      </c>
      <c r="P265" s="16">
        <f>IF($I265="","",IF($J265&lt;&gt;"",$J265-$I265,TODAY()-$I265))</f>
        <v/>
      </c>
      <c r="Q265" s="16">
        <f>IF(OR($L265="",$H265=""),"",IF($L265&lt;=$H265,"Yes","No"))</f>
        <v/>
      </c>
      <c r="R265" s="16">
        <f>IF(OR($B265="",$H265="",OR($M265="Done",$M265="Not proceeding")),"",$H265-TODAY())</f>
        <v/>
      </c>
      <c r="S265" s="17">
        <f>IF($B265="","",TRIM(IF(OR($M265="Done",$M265="Not proceeding"),"",IF($G265="","No owner. ","")&amp;IF($H265="","No due date. ",IF($H265&lt;TODAY(),"Past due date. ",IF($H265-TODAY()&lt;=$C$5,"Due soon. ",""))))&amp;IF(AND($D265="Recommendation",$I265=""),"Recommendation not sent. ","")&amp;IF(AND($I265&lt;&gt;"",$J265=""),IF(TODAY()-$I265&gt;$C$4,"Response overdue. ",IF($I265+$C$4-TODAY()&lt;=$C$5,"Response due soon. ","Awaiting response. ")),"")&amp;IF(AND($M265="Done",$L265=""),"Add date closed. ","")))</f>
        <v/>
      </c>
      <c r="T265" s="16">
        <f>IF($B265="","",IF(OR($M265="Done",$M265="Not proceeding"),"Closed",IF(OR(ISNUMBER(SEARCH("Past due",$S265)),ISNUMBER(SEARCH("Response overdue",$S265))),"Overdue",IF(ISNUMBER(SEARCH("soon",$S265)),"Due soon",IF(OR($G265="",$H265=""),"Needs owner or date","On track")))))</f>
        <v/>
      </c>
    </row>
    <row r="266">
      <c r="A266" s="13">
        <f>IF($B266="","",ROW()-7)</f>
        <v/>
      </c>
      <c r="B266" s="14" t="n"/>
      <c r="C266" s="13" t="n"/>
      <c r="D266" s="13" t="n"/>
      <c r="E266" s="14" t="n"/>
      <c r="F266" s="15" t="n"/>
      <c r="G266" s="13" t="n"/>
      <c r="H266" s="15" t="n"/>
      <c r="I266" s="15" t="n"/>
      <c r="J266" s="15" t="n"/>
      <c r="K266" s="13" t="n"/>
      <c r="L266" s="15" t="n"/>
      <c r="M266" s="13" t="n"/>
      <c r="N266" s="14" t="n"/>
      <c r="O266" s="16">
        <f>IF(OR($B266="",$F266=""),"",IF($L266&lt;&gt;"",$L266-$F266,TODAY()-$F266))</f>
        <v/>
      </c>
      <c r="P266" s="16">
        <f>IF($I266="","",IF($J266&lt;&gt;"",$J266-$I266,TODAY()-$I266))</f>
        <v/>
      </c>
      <c r="Q266" s="16">
        <f>IF(OR($L266="",$H266=""),"",IF($L266&lt;=$H266,"Yes","No"))</f>
        <v/>
      </c>
      <c r="R266" s="16">
        <f>IF(OR($B266="",$H266="",OR($M266="Done",$M266="Not proceeding")),"",$H266-TODAY())</f>
        <v/>
      </c>
      <c r="S266" s="17">
        <f>IF($B266="","",TRIM(IF(OR($M266="Done",$M266="Not proceeding"),"",IF($G266="","No owner. ","")&amp;IF($H266="","No due date. ",IF($H266&lt;TODAY(),"Past due date. ",IF($H266-TODAY()&lt;=$C$5,"Due soon. ",""))))&amp;IF(AND($D266="Recommendation",$I266=""),"Recommendation not sent. ","")&amp;IF(AND($I266&lt;&gt;"",$J266=""),IF(TODAY()-$I266&gt;$C$4,"Response overdue. ",IF($I266+$C$4-TODAY()&lt;=$C$5,"Response due soon. ","Awaiting response. ")),"")&amp;IF(AND($M266="Done",$L266=""),"Add date closed. ","")))</f>
        <v/>
      </c>
      <c r="T266" s="16">
        <f>IF($B266="","",IF(OR($M266="Done",$M266="Not proceeding"),"Closed",IF(OR(ISNUMBER(SEARCH("Past due",$S266)),ISNUMBER(SEARCH("Response overdue",$S266))),"Overdue",IF(ISNUMBER(SEARCH("soon",$S266)),"Due soon",IF(OR($G266="",$H266=""),"Needs owner or date","On track")))))</f>
        <v/>
      </c>
    </row>
    <row r="267">
      <c r="A267" s="13">
        <f>IF($B267="","",ROW()-7)</f>
        <v/>
      </c>
      <c r="B267" s="14" t="n"/>
      <c r="C267" s="13" t="n"/>
      <c r="D267" s="13" t="n"/>
      <c r="E267" s="14" t="n"/>
      <c r="F267" s="15" t="n"/>
      <c r="G267" s="13" t="n"/>
      <c r="H267" s="15" t="n"/>
      <c r="I267" s="15" t="n"/>
      <c r="J267" s="15" t="n"/>
      <c r="K267" s="13" t="n"/>
      <c r="L267" s="15" t="n"/>
      <c r="M267" s="13" t="n"/>
      <c r="N267" s="14" t="n"/>
      <c r="O267" s="16">
        <f>IF(OR($B267="",$F267=""),"",IF($L267&lt;&gt;"",$L267-$F267,TODAY()-$F267))</f>
        <v/>
      </c>
      <c r="P267" s="16">
        <f>IF($I267="","",IF($J267&lt;&gt;"",$J267-$I267,TODAY()-$I267))</f>
        <v/>
      </c>
      <c r="Q267" s="16">
        <f>IF(OR($L267="",$H267=""),"",IF($L267&lt;=$H267,"Yes","No"))</f>
        <v/>
      </c>
      <c r="R267" s="16">
        <f>IF(OR($B267="",$H267="",OR($M267="Done",$M267="Not proceeding")),"",$H267-TODAY())</f>
        <v/>
      </c>
      <c r="S267" s="17">
        <f>IF($B267="","",TRIM(IF(OR($M267="Done",$M267="Not proceeding"),"",IF($G267="","No owner. ","")&amp;IF($H267="","No due date. ",IF($H267&lt;TODAY(),"Past due date. ",IF($H267-TODAY()&lt;=$C$5,"Due soon. ",""))))&amp;IF(AND($D267="Recommendation",$I267=""),"Recommendation not sent. ","")&amp;IF(AND($I267&lt;&gt;"",$J267=""),IF(TODAY()-$I267&gt;$C$4,"Response overdue. ",IF($I267+$C$4-TODAY()&lt;=$C$5,"Response due soon. ","Awaiting response. ")),"")&amp;IF(AND($M267="Done",$L267=""),"Add date closed. ","")))</f>
        <v/>
      </c>
      <c r="T267" s="16">
        <f>IF($B267="","",IF(OR($M267="Done",$M267="Not proceeding"),"Closed",IF(OR(ISNUMBER(SEARCH("Past due",$S267)),ISNUMBER(SEARCH("Response overdue",$S267))),"Overdue",IF(ISNUMBER(SEARCH("soon",$S267)),"Due soon",IF(OR($G267="",$H267=""),"Needs owner or date","On track")))))</f>
        <v/>
      </c>
    </row>
    <row r="268">
      <c r="A268" s="13">
        <f>IF($B268="","",ROW()-7)</f>
        <v/>
      </c>
      <c r="B268" s="14" t="n"/>
      <c r="C268" s="13" t="n"/>
      <c r="D268" s="13" t="n"/>
      <c r="E268" s="14" t="n"/>
      <c r="F268" s="15" t="n"/>
      <c r="G268" s="13" t="n"/>
      <c r="H268" s="15" t="n"/>
      <c r="I268" s="15" t="n"/>
      <c r="J268" s="15" t="n"/>
      <c r="K268" s="13" t="n"/>
      <c r="L268" s="15" t="n"/>
      <c r="M268" s="13" t="n"/>
      <c r="N268" s="14" t="n"/>
      <c r="O268" s="16">
        <f>IF(OR($B268="",$F268=""),"",IF($L268&lt;&gt;"",$L268-$F268,TODAY()-$F268))</f>
        <v/>
      </c>
      <c r="P268" s="16">
        <f>IF($I268="","",IF($J268&lt;&gt;"",$J268-$I268,TODAY()-$I268))</f>
        <v/>
      </c>
      <c r="Q268" s="16">
        <f>IF(OR($L268="",$H268=""),"",IF($L268&lt;=$H268,"Yes","No"))</f>
        <v/>
      </c>
      <c r="R268" s="16">
        <f>IF(OR($B268="",$H268="",OR($M268="Done",$M268="Not proceeding")),"",$H268-TODAY())</f>
        <v/>
      </c>
      <c r="S268" s="17">
        <f>IF($B268="","",TRIM(IF(OR($M268="Done",$M268="Not proceeding"),"",IF($G268="","No owner. ","")&amp;IF($H268="","No due date. ",IF($H268&lt;TODAY(),"Past due date. ",IF($H268-TODAY()&lt;=$C$5,"Due soon. ",""))))&amp;IF(AND($D268="Recommendation",$I268=""),"Recommendation not sent. ","")&amp;IF(AND($I268&lt;&gt;"",$J268=""),IF(TODAY()-$I268&gt;$C$4,"Response overdue. ",IF($I268+$C$4-TODAY()&lt;=$C$5,"Response due soon. ","Awaiting response. ")),"")&amp;IF(AND($M268="Done",$L268=""),"Add date closed. ","")))</f>
        <v/>
      </c>
      <c r="T268" s="16">
        <f>IF($B268="","",IF(OR($M268="Done",$M268="Not proceeding"),"Closed",IF(OR(ISNUMBER(SEARCH("Past due",$S268)),ISNUMBER(SEARCH("Response overdue",$S268))),"Overdue",IF(ISNUMBER(SEARCH("soon",$S268)),"Due soon",IF(OR($G268="",$H268=""),"Needs owner or date","On track")))))</f>
        <v/>
      </c>
    </row>
    <row r="269">
      <c r="A269" s="13">
        <f>IF($B269="","",ROW()-7)</f>
        <v/>
      </c>
      <c r="B269" s="14" t="n"/>
      <c r="C269" s="13" t="n"/>
      <c r="D269" s="13" t="n"/>
      <c r="E269" s="14" t="n"/>
      <c r="F269" s="15" t="n"/>
      <c r="G269" s="13" t="n"/>
      <c r="H269" s="15" t="n"/>
      <c r="I269" s="15" t="n"/>
      <c r="J269" s="15" t="n"/>
      <c r="K269" s="13" t="n"/>
      <c r="L269" s="15" t="n"/>
      <c r="M269" s="13" t="n"/>
      <c r="N269" s="14" t="n"/>
      <c r="O269" s="16">
        <f>IF(OR($B269="",$F269=""),"",IF($L269&lt;&gt;"",$L269-$F269,TODAY()-$F269))</f>
        <v/>
      </c>
      <c r="P269" s="16">
        <f>IF($I269="","",IF($J269&lt;&gt;"",$J269-$I269,TODAY()-$I269))</f>
        <v/>
      </c>
      <c r="Q269" s="16">
        <f>IF(OR($L269="",$H269=""),"",IF($L269&lt;=$H269,"Yes","No"))</f>
        <v/>
      </c>
      <c r="R269" s="16">
        <f>IF(OR($B269="",$H269="",OR($M269="Done",$M269="Not proceeding")),"",$H269-TODAY())</f>
        <v/>
      </c>
      <c r="S269" s="17">
        <f>IF($B269="","",TRIM(IF(OR($M269="Done",$M269="Not proceeding"),"",IF($G269="","No owner. ","")&amp;IF($H269="","No due date. ",IF($H269&lt;TODAY(),"Past due date. ",IF($H269-TODAY()&lt;=$C$5,"Due soon. ",""))))&amp;IF(AND($D269="Recommendation",$I269=""),"Recommendation not sent. ","")&amp;IF(AND($I269&lt;&gt;"",$J269=""),IF(TODAY()-$I269&gt;$C$4,"Response overdue. ",IF($I269+$C$4-TODAY()&lt;=$C$5,"Response due soon. ","Awaiting response. ")),"")&amp;IF(AND($M269="Done",$L269=""),"Add date closed. ","")))</f>
        <v/>
      </c>
      <c r="T269" s="16">
        <f>IF($B269="","",IF(OR($M269="Done",$M269="Not proceeding"),"Closed",IF(OR(ISNUMBER(SEARCH("Past due",$S269)),ISNUMBER(SEARCH("Response overdue",$S269))),"Overdue",IF(ISNUMBER(SEARCH("soon",$S269)),"Due soon",IF(OR($G269="",$H269=""),"Needs owner or date","On track")))))</f>
        <v/>
      </c>
    </row>
    <row r="270">
      <c r="A270" s="13">
        <f>IF($B270="","",ROW()-7)</f>
        <v/>
      </c>
      <c r="B270" s="14" t="n"/>
      <c r="C270" s="13" t="n"/>
      <c r="D270" s="13" t="n"/>
      <c r="E270" s="14" t="n"/>
      <c r="F270" s="15" t="n"/>
      <c r="G270" s="13" t="n"/>
      <c r="H270" s="15" t="n"/>
      <c r="I270" s="15" t="n"/>
      <c r="J270" s="15" t="n"/>
      <c r="K270" s="13" t="n"/>
      <c r="L270" s="15" t="n"/>
      <c r="M270" s="13" t="n"/>
      <c r="N270" s="14" t="n"/>
      <c r="O270" s="16">
        <f>IF(OR($B270="",$F270=""),"",IF($L270&lt;&gt;"",$L270-$F270,TODAY()-$F270))</f>
        <v/>
      </c>
      <c r="P270" s="16">
        <f>IF($I270="","",IF($J270&lt;&gt;"",$J270-$I270,TODAY()-$I270))</f>
        <v/>
      </c>
      <c r="Q270" s="16">
        <f>IF(OR($L270="",$H270=""),"",IF($L270&lt;=$H270,"Yes","No"))</f>
        <v/>
      </c>
      <c r="R270" s="16">
        <f>IF(OR($B270="",$H270="",OR($M270="Done",$M270="Not proceeding")),"",$H270-TODAY())</f>
        <v/>
      </c>
      <c r="S270" s="17">
        <f>IF($B270="","",TRIM(IF(OR($M270="Done",$M270="Not proceeding"),"",IF($G270="","No owner. ","")&amp;IF($H270="","No due date. ",IF($H270&lt;TODAY(),"Past due date. ",IF($H270-TODAY()&lt;=$C$5,"Due soon. ",""))))&amp;IF(AND($D270="Recommendation",$I270=""),"Recommendation not sent. ","")&amp;IF(AND($I270&lt;&gt;"",$J270=""),IF(TODAY()-$I270&gt;$C$4,"Response overdue. ",IF($I270+$C$4-TODAY()&lt;=$C$5,"Response due soon. ","Awaiting response. ")),"")&amp;IF(AND($M270="Done",$L270=""),"Add date closed. ","")))</f>
        <v/>
      </c>
      <c r="T270" s="16">
        <f>IF($B270="","",IF(OR($M270="Done",$M270="Not proceeding"),"Closed",IF(OR(ISNUMBER(SEARCH("Past due",$S270)),ISNUMBER(SEARCH("Response overdue",$S270))),"Overdue",IF(ISNUMBER(SEARCH("soon",$S270)),"Due soon",IF(OR($G270="",$H270=""),"Needs owner or date","On track")))))</f>
        <v/>
      </c>
    </row>
    <row r="271">
      <c r="A271" s="13">
        <f>IF($B271="","",ROW()-7)</f>
        <v/>
      </c>
      <c r="B271" s="14" t="n"/>
      <c r="C271" s="13" t="n"/>
      <c r="D271" s="13" t="n"/>
      <c r="E271" s="14" t="n"/>
      <c r="F271" s="15" t="n"/>
      <c r="G271" s="13" t="n"/>
      <c r="H271" s="15" t="n"/>
      <c r="I271" s="15" t="n"/>
      <c r="J271" s="15" t="n"/>
      <c r="K271" s="13" t="n"/>
      <c r="L271" s="15" t="n"/>
      <c r="M271" s="13" t="n"/>
      <c r="N271" s="14" t="n"/>
      <c r="O271" s="16">
        <f>IF(OR($B271="",$F271=""),"",IF($L271&lt;&gt;"",$L271-$F271,TODAY()-$F271))</f>
        <v/>
      </c>
      <c r="P271" s="16">
        <f>IF($I271="","",IF($J271&lt;&gt;"",$J271-$I271,TODAY()-$I271))</f>
        <v/>
      </c>
      <c r="Q271" s="16">
        <f>IF(OR($L271="",$H271=""),"",IF($L271&lt;=$H271,"Yes","No"))</f>
        <v/>
      </c>
      <c r="R271" s="16">
        <f>IF(OR($B271="",$H271="",OR($M271="Done",$M271="Not proceeding")),"",$H271-TODAY())</f>
        <v/>
      </c>
      <c r="S271" s="17">
        <f>IF($B271="","",TRIM(IF(OR($M271="Done",$M271="Not proceeding"),"",IF($G271="","No owner. ","")&amp;IF($H271="","No due date. ",IF($H271&lt;TODAY(),"Past due date. ",IF($H271-TODAY()&lt;=$C$5,"Due soon. ",""))))&amp;IF(AND($D271="Recommendation",$I271=""),"Recommendation not sent. ","")&amp;IF(AND($I271&lt;&gt;"",$J271=""),IF(TODAY()-$I271&gt;$C$4,"Response overdue. ",IF($I271+$C$4-TODAY()&lt;=$C$5,"Response due soon. ","Awaiting response. ")),"")&amp;IF(AND($M271="Done",$L271=""),"Add date closed. ","")))</f>
        <v/>
      </c>
      <c r="T271" s="16">
        <f>IF($B271="","",IF(OR($M271="Done",$M271="Not proceeding"),"Closed",IF(OR(ISNUMBER(SEARCH("Past due",$S271)),ISNUMBER(SEARCH("Response overdue",$S271))),"Overdue",IF(ISNUMBER(SEARCH("soon",$S271)),"Due soon",IF(OR($G271="",$H271=""),"Needs owner or date","On track")))))</f>
        <v/>
      </c>
    </row>
    <row r="272">
      <c r="A272" s="13">
        <f>IF($B272="","",ROW()-7)</f>
        <v/>
      </c>
      <c r="B272" s="14" t="n"/>
      <c r="C272" s="13" t="n"/>
      <c r="D272" s="13" t="n"/>
      <c r="E272" s="14" t="n"/>
      <c r="F272" s="15" t="n"/>
      <c r="G272" s="13" t="n"/>
      <c r="H272" s="15" t="n"/>
      <c r="I272" s="15" t="n"/>
      <c r="J272" s="15" t="n"/>
      <c r="K272" s="13" t="n"/>
      <c r="L272" s="15" t="n"/>
      <c r="M272" s="13" t="n"/>
      <c r="N272" s="14" t="n"/>
      <c r="O272" s="16">
        <f>IF(OR($B272="",$F272=""),"",IF($L272&lt;&gt;"",$L272-$F272,TODAY()-$F272))</f>
        <v/>
      </c>
      <c r="P272" s="16">
        <f>IF($I272="","",IF($J272&lt;&gt;"",$J272-$I272,TODAY()-$I272))</f>
        <v/>
      </c>
      <c r="Q272" s="16">
        <f>IF(OR($L272="",$H272=""),"",IF($L272&lt;=$H272,"Yes","No"))</f>
        <v/>
      </c>
      <c r="R272" s="16">
        <f>IF(OR($B272="",$H272="",OR($M272="Done",$M272="Not proceeding")),"",$H272-TODAY())</f>
        <v/>
      </c>
      <c r="S272" s="17">
        <f>IF($B272="","",TRIM(IF(OR($M272="Done",$M272="Not proceeding"),"",IF($G272="","No owner. ","")&amp;IF($H272="","No due date. ",IF($H272&lt;TODAY(),"Past due date. ",IF($H272-TODAY()&lt;=$C$5,"Due soon. ",""))))&amp;IF(AND($D272="Recommendation",$I272=""),"Recommendation not sent. ","")&amp;IF(AND($I272&lt;&gt;"",$J272=""),IF(TODAY()-$I272&gt;$C$4,"Response overdue. ",IF($I272+$C$4-TODAY()&lt;=$C$5,"Response due soon. ","Awaiting response. ")),"")&amp;IF(AND($M272="Done",$L272=""),"Add date closed. ","")))</f>
        <v/>
      </c>
      <c r="T272" s="16">
        <f>IF($B272="","",IF(OR($M272="Done",$M272="Not proceeding"),"Closed",IF(OR(ISNUMBER(SEARCH("Past due",$S272)),ISNUMBER(SEARCH("Response overdue",$S272))),"Overdue",IF(ISNUMBER(SEARCH("soon",$S272)),"Due soon",IF(OR($G272="",$H272=""),"Needs owner or date","On track")))))</f>
        <v/>
      </c>
    </row>
    <row r="273">
      <c r="A273" s="13">
        <f>IF($B273="","",ROW()-7)</f>
        <v/>
      </c>
      <c r="B273" s="14" t="n"/>
      <c r="C273" s="13" t="n"/>
      <c r="D273" s="13" t="n"/>
      <c r="E273" s="14" t="n"/>
      <c r="F273" s="15" t="n"/>
      <c r="G273" s="13" t="n"/>
      <c r="H273" s="15" t="n"/>
      <c r="I273" s="15" t="n"/>
      <c r="J273" s="15" t="n"/>
      <c r="K273" s="13" t="n"/>
      <c r="L273" s="15" t="n"/>
      <c r="M273" s="13" t="n"/>
      <c r="N273" s="14" t="n"/>
      <c r="O273" s="16">
        <f>IF(OR($B273="",$F273=""),"",IF($L273&lt;&gt;"",$L273-$F273,TODAY()-$F273))</f>
        <v/>
      </c>
      <c r="P273" s="16">
        <f>IF($I273="","",IF($J273&lt;&gt;"",$J273-$I273,TODAY()-$I273))</f>
        <v/>
      </c>
      <c r="Q273" s="16">
        <f>IF(OR($L273="",$H273=""),"",IF($L273&lt;=$H273,"Yes","No"))</f>
        <v/>
      </c>
      <c r="R273" s="16">
        <f>IF(OR($B273="",$H273="",OR($M273="Done",$M273="Not proceeding")),"",$H273-TODAY())</f>
        <v/>
      </c>
      <c r="S273" s="17">
        <f>IF($B273="","",TRIM(IF(OR($M273="Done",$M273="Not proceeding"),"",IF($G273="","No owner. ","")&amp;IF($H273="","No due date. ",IF($H273&lt;TODAY(),"Past due date. ",IF($H273-TODAY()&lt;=$C$5,"Due soon. ",""))))&amp;IF(AND($D273="Recommendation",$I273=""),"Recommendation not sent. ","")&amp;IF(AND($I273&lt;&gt;"",$J273=""),IF(TODAY()-$I273&gt;$C$4,"Response overdue. ",IF($I273+$C$4-TODAY()&lt;=$C$5,"Response due soon. ","Awaiting response. ")),"")&amp;IF(AND($M273="Done",$L273=""),"Add date closed. ","")))</f>
        <v/>
      </c>
      <c r="T273" s="16">
        <f>IF($B273="","",IF(OR($M273="Done",$M273="Not proceeding"),"Closed",IF(OR(ISNUMBER(SEARCH("Past due",$S273)),ISNUMBER(SEARCH("Response overdue",$S273))),"Overdue",IF(ISNUMBER(SEARCH("soon",$S273)),"Due soon",IF(OR($G273="",$H273=""),"Needs owner or date","On track")))))</f>
        <v/>
      </c>
    </row>
    <row r="274">
      <c r="A274" s="13">
        <f>IF($B274="","",ROW()-7)</f>
        <v/>
      </c>
      <c r="B274" s="14" t="n"/>
      <c r="C274" s="13" t="n"/>
      <c r="D274" s="13" t="n"/>
      <c r="E274" s="14" t="n"/>
      <c r="F274" s="15" t="n"/>
      <c r="G274" s="13" t="n"/>
      <c r="H274" s="15" t="n"/>
      <c r="I274" s="15" t="n"/>
      <c r="J274" s="15" t="n"/>
      <c r="K274" s="13" t="n"/>
      <c r="L274" s="15" t="n"/>
      <c r="M274" s="13" t="n"/>
      <c r="N274" s="14" t="n"/>
      <c r="O274" s="16">
        <f>IF(OR($B274="",$F274=""),"",IF($L274&lt;&gt;"",$L274-$F274,TODAY()-$F274))</f>
        <v/>
      </c>
      <c r="P274" s="16">
        <f>IF($I274="","",IF($J274&lt;&gt;"",$J274-$I274,TODAY()-$I274))</f>
        <v/>
      </c>
      <c r="Q274" s="16">
        <f>IF(OR($L274="",$H274=""),"",IF($L274&lt;=$H274,"Yes","No"))</f>
        <v/>
      </c>
      <c r="R274" s="16">
        <f>IF(OR($B274="",$H274="",OR($M274="Done",$M274="Not proceeding")),"",$H274-TODAY())</f>
        <v/>
      </c>
      <c r="S274" s="17">
        <f>IF($B274="","",TRIM(IF(OR($M274="Done",$M274="Not proceeding"),"",IF($G274="","No owner. ","")&amp;IF($H274="","No due date. ",IF($H274&lt;TODAY(),"Past due date. ",IF($H274-TODAY()&lt;=$C$5,"Due soon. ",""))))&amp;IF(AND($D274="Recommendation",$I274=""),"Recommendation not sent. ","")&amp;IF(AND($I274&lt;&gt;"",$J274=""),IF(TODAY()-$I274&gt;$C$4,"Response overdue. ",IF($I274+$C$4-TODAY()&lt;=$C$5,"Response due soon. ","Awaiting response. ")),"")&amp;IF(AND($M274="Done",$L274=""),"Add date closed. ","")))</f>
        <v/>
      </c>
      <c r="T274" s="16">
        <f>IF($B274="","",IF(OR($M274="Done",$M274="Not proceeding"),"Closed",IF(OR(ISNUMBER(SEARCH("Past due",$S274)),ISNUMBER(SEARCH("Response overdue",$S274))),"Overdue",IF(ISNUMBER(SEARCH("soon",$S274)),"Due soon",IF(OR($G274="",$H274=""),"Needs owner or date","On track")))))</f>
        <v/>
      </c>
    </row>
    <row r="275">
      <c r="A275" s="13">
        <f>IF($B275="","",ROW()-7)</f>
        <v/>
      </c>
      <c r="B275" s="14" t="n"/>
      <c r="C275" s="13" t="n"/>
      <c r="D275" s="13" t="n"/>
      <c r="E275" s="14" t="n"/>
      <c r="F275" s="15" t="n"/>
      <c r="G275" s="13" t="n"/>
      <c r="H275" s="15" t="n"/>
      <c r="I275" s="15" t="n"/>
      <c r="J275" s="15" t="n"/>
      <c r="K275" s="13" t="n"/>
      <c r="L275" s="15" t="n"/>
      <c r="M275" s="13" t="n"/>
      <c r="N275" s="14" t="n"/>
      <c r="O275" s="16">
        <f>IF(OR($B275="",$F275=""),"",IF($L275&lt;&gt;"",$L275-$F275,TODAY()-$F275))</f>
        <v/>
      </c>
      <c r="P275" s="16">
        <f>IF($I275="","",IF($J275&lt;&gt;"",$J275-$I275,TODAY()-$I275))</f>
        <v/>
      </c>
      <c r="Q275" s="16">
        <f>IF(OR($L275="",$H275=""),"",IF($L275&lt;=$H275,"Yes","No"))</f>
        <v/>
      </c>
      <c r="R275" s="16">
        <f>IF(OR($B275="",$H275="",OR($M275="Done",$M275="Not proceeding")),"",$H275-TODAY())</f>
        <v/>
      </c>
      <c r="S275" s="17">
        <f>IF($B275="","",TRIM(IF(OR($M275="Done",$M275="Not proceeding"),"",IF($G275="","No owner. ","")&amp;IF($H275="","No due date. ",IF($H275&lt;TODAY(),"Past due date. ",IF($H275-TODAY()&lt;=$C$5,"Due soon. ",""))))&amp;IF(AND($D275="Recommendation",$I275=""),"Recommendation not sent. ","")&amp;IF(AND($I275&lt;&gt;"",$J275=""),IF(TODAY()-$I275&gt;$C$4,"Response overdue. ",IF($I275+$C$4-TODAY()&lt;=$C$5,"Response due soon. ","Awaiting response. ")),"")&amp;IF(AND($M275="Done",$L275=""),"Add date closed. ","")))</f>
        <v/>
      </c>
      <c r="T275" s="16">
        <f>IF($B275="","",IF(OR($M275="Done",$M275="Not proceeding"),"Closed",IF(OR(ISNUMBER(SEARCH("Past due",$S275)),ISNUMBER(SEARCH("Response overdue",$S275))),"Overdue",IF(ISNUMBER(SEARCH("soon",$S275)),"Due soon",IF(OR($G275="",$H275=""),"Needs owner or date","On track")))))</f>
        <v/>
      </c>
    </row>
    <row r="276">
      <c r="A276" s="13">
        <f>IF($B276="","",ROW()-7)</f>
        <v/>
      </c>
      <c r="B276" s="14" t="n"/>
      <c r="C276" s="13" t="n"/>
      <c r="D276" s="13" t="n"/>
      <c r="E276" s="14" t="n"/>
      <c r="F276" s="15" t="n"/>
      <c r="G276" s="13" t="n"/>
      <c r="H276" s="15" t="n"/>
      <c r="I276" s="15" t="n"/>
      <c r="J276" s="15" t="n"/>
      <c r="K276" s="13" t="n"/>
      <c r="L276" s="15" t="n"/>
      <c r="M276" s="13" t="n"/>
      <c r="N276" s="14" t="n"/>
      <c r="O276" s="16">
        <f>IF(OR($B276="",$F276=""),"",IF($L276&lt;&gt;"",$L276-$F276,TODAY()-$F276))</f>
        <v/>
      </c>
      <c r="P276" s="16">
        <f>IF($I276="","",IF($J276&lt;&gt;"",$J276-$I276,TODAY()-$I276))</f>
        <v/>
      </c>
      <c r="Q276" s="16">
        <f>IF(OR($L276="",$H276=""),"",IF($L276&lt;=$H276,"Yes","No"))</f>
        <v/>
      </c>
      <c r="R276" s="16">
        <f>IF(OR($B276="",$H276="",OR($M276="Done",$M276="Not proceeding")),"",$H276-TODAY())</f>
        <v/>
      </c>
      <c r="S276" s="17">
        <f>IF($B276="","",TRIM(IF(OR($M276="Done",$M276="Not proceeding"),"",IF($G276="","No owner. ","")&amp;IF($H276="","No due date. ",IF($H276&lt;TODAY(),"Past due date. ",IF($H276-TODAY()&lt;=$C$5,"Due soon. ",""))))&amp;IF(AND($D276="Recommendation",$I276=""),"Recommendation not sent. ","")&amp;IF(AND($I276&lt;&gt;"",$J276=""),IF(TODAY()-$I276&gt;$C$4,"Response overdue. ",IF($I276+$C$4-TODAY()&lt;=$C$5,"Response due soon. ","Awaiting response. ")),"")&amp;IF(AND($M276="Done",$L276=""),"Add date closed. ","")))</f>
        <v/>
      </c>
      <c r="T276" s="16">
        <f>IF($B276="","",IF(OR($M276="Done",$M276="Not proceeding"),"Closed",IF(OR(ISNUMBER(SEARCH("Past due",$S276)),ISNUMBER(SEARCH("Response overdue",$S276))),"Overdue",IF(ISNUMBER(SEARCH("soon",$S276)),"Due soon",IF(OR($G276="",$H276=""),"Needs owner or date","On track")))))</f>
        <v/>
      </c>
    </row>
    <row r="277">
      <c r="A277" s="13">
        <f>IF($B277="","",ROW()-7)</f>
        <v/>
      </c>
      <c r="B277" s="14" t="n"/>
      <c r="C277" s="13" t="n"/>
      <c r="D277" s="13" t="n"/>
      <c r="E277" s="14" t="n"/>
      <c r="F277" s="15" t="n"/>
      <c r="G277" s="13" t="n"/>
      <c r="H277" s="15" t="n"/>
      <c r="I277" s="15" t="n"/>
      <c r="J277" s="15" t="n"/>
      <c r="K277" s="13" t="n"/>
      <c r="L277" s="15" t="n"/>
      <c r="M277" s="13" t="n"/>
      <c r="N277" s="14" t="n"/>
      <c r="O277" s="16">
        <f>IF(OR($B277="",$F277=""),"",IF($L277&lt;&gt;"",$L277-$F277,TODAY()-$F277))</f>
        <v/>
      </c>
      <c r="P277" s="16">
        <f>IF($I277="","",IF($J277&lt;&gt;"",$J277-$I277,TODAY()-$I277))</f>
        <v/>
      </c>
      <c r="Q277" s="16">
        <f>IF(OR($L277="",$H277=""),"",IF($L277&lt;=$H277,"Yes","No"))</f>
        <v/>
      </c>
      <c r="R277" s="16">
        <f>IF(OR($B277="",$H277="",OR($M277="Done",$M277="Not proceeding")),"",$H277-TODAY())</f>
        <v/>
      </c>
      <c r="S277" s="17">
        <f>IF($B277="","",TRIM(IF(OR($M277="Done",$M277="Not proceeding"),"",IF($G277="","No owner. ","")&amp;IF($H277="","No due date. ",IF($H277&lt;TODAY(),"Past due date. ",IF($H277-TODAY()&lt;=$C$5,"Due soon. ",""))))&amp;IF(AND($D277="Recommendation",$I277=""),"Recommendation not sent. ","")&amp;IF(AND($I277&lt;&gt;"",$J277=""),IF(TODAY()-$I277&gt;$C$4,"Response overdue. ",IF($I277+$C$4-TODAY()&lt;=$C$5,"Response due soon. ","Awaiting response. ")),"")&amp;IF(AND($M277="Done",$L277=""),"Add date closed. ","")))</f>
        <v/>
      </c>
      <c r="T277" s="16">
        <f>IF($B277="","",IF(OR($M277="Done",$M277="Not proceeding"),"Closed",IF(OR(ISNUMBER(SEARCH("Past due",$S277)),ISNUMBER(SEARCH("Response overdue",$S277))),"Overdue",IF(ISNUMBER(SEARCH("soon",$S277)),"Due soon",IF(OR($G277="",$H277=""),"Needs owner or date","On track")))))</f>
        <v/>
      </c>
    </row>
    <row r="278">
      <c r="A278" s="13">
        <f>IF($B278="","",ROW()-7)</f>
        <v/>
      </c>
      <c r="B278" s="14" t="n"/>
      <c r="C278" s="13" t="n"/>
      <c r="D278" s="13" t="n"/>
      <c r="E278" s="14" t="n"/>
      <c r="F278" s="15" t="n"/>
      <c r="G278" s="13" t="n"/>
      <c r="H278" s="15" t="n"/>
      <c r="I278" s="15" t="n"/>
      <c r="J278" s="15" t="n"/>
      <c r="K278" s="13" t="n"/>
      <c r="L278" s="15" t="n"/>
      <c r="M278" s="13" t="n"/>
      <c r="N278" s="14" t="n"/>
      <c r="O278" s="16">
        <f>IF(OR($B278="",$F278=""),"",IF($L278&lt;&gt;"",$L278-$F278,TODAY()-$F278))</f>
        <v/>
      </c>
      <c r="P278" s="16">
        <f>IF($I278="","",IF($J278&lt;&gt;"",$J278-$I278,TODAY()-$I278))</f>
        <v/>
      </c>
      <c r="Q278" s="16">
        <f>IF(OR($L278="",$H278=""),"",IF($L278&lt;=$H278,"Yes","No"))</f>
        <v/>
      </c>
      <c r="R278" s="16">
        <f>IF(OR($B278="",$H278="",OR($M278="Done",$M278="Not proceeding")),"",$H278-TODAY())</f>
        <v/>
      </c>
      <c r="S278" s="17">
        <f>IF($B278="","",TRIM(IF(OR($M278="Done",$M278="Not proceeding"),"",IF($G278="","No owner. ","")&amp;IF($H278="","No due date. ",IF($H278&lt;TODAY(),"Past due date. ",IF($H278-TODAY()&lt;=$C$5,"Due soon. ",""))))&amp;IF(AND($D278="Recommendation",$I278=""),"Recommendation not sent. ","")&amp;IF(AND($I278&lt;&gt;"",$J278=""),IF(TODAY()-$I278&gt;$C$4,"Response overdue. ",IF($I278+$C$4-TODAY()&lt;=$C$5,"Response due soon. ","Awaiting response. ")),"")&amp;IF(AND($M278="Done",$L278=""),"Add date closed. ","")))</f>
        <v/>
      </c>
      <c r="T278" s="16">
        <f>IF($B278="","",IF(OR($M278="Done",$M278="Not proceeding"),"Closed",IF(OR(ISNUMBER(SEARCH("Past due",$S278)),ISNUMBER(SEARCH("Response overdue",$S278))),"Overdue",IF(ISNUMBER(SEARCH("soon",$S278)),"Due soon",IF(OR($G278="",$H278=""),"Needs owner or date","On track")))))</f>
        <v/>
      </c>
    </row>
    <row r="279">
      <c r="A279" s="13">
        <f>IF($B279="","",ROW()-7)</f>
        <v/>
      </c>
      <c r="B279" s="14" t="n"/>
      <c r="C279" s="13" t="n"/>
      <c r="D279" s="13" t="n"/>
      <c r="E279" s="14" t="n"/>
      <c r="F279" s="15" t="n"/>
      <c r="G279" s="13" t="n"/>
      <c r="H279" s="15" t="n"/>
      <c r="I279" s="15" t="n"/>
      <c r="J279" s="15" t="n"/>
      <c r="K279" s="13" t="n"/>
      <c r="L279" s="15" t="n"/>
      <c r="M279" s="13" t="n"/>
      <c r="N279" s="14" t="n"/>
      <c r="O279" s="16">
        <f>IF(OR($B279="",$F279=""),"",IF($L279&lt;&gt;"",$L279-$F279,TODAY()-$F279))</f>
        <v/>
      </c>
      <c r="P279" s="16">
        <f>IF($I279="","",IF($J279&lt;&gt;"",$J279-$I279,TODAY()-$I279))</f>
        <v/>
      </c>
      <c r="Q279" s="16">
        <f>IF(OR($L279="",$H279=""),"",IF($L279&lt;=$H279,"Yes","No"))</f>
        <v/>
      </c>
      <c r="R279" s="16">
        <f>IF(OR($B279="",$H279="",OR($M279="Done",$M279="Not proceeding")),"",$H279-TODAY())</f>
        <v/>
      </c>
      <c r="S279" s="17">
        <f>IF($B279="","",TRIM(IF(OR($M279="Done",$M279="Not proceeding"),"",IF($G279="","No owner. ","")&amp;IF($H279="","No due date. ",IF($H279&lt;TODAY(),"Past due date. ",IF($H279-TODAY()&lt;=$C$5,"Due soon. ",""))))&amp;IF(AND($D279="Recommendation",$I279=""),"Recommendation not sent. ","")&amp;IF(AND($I279&lt;&gt;"",$J279=""),IF(TODAY()-$I279&gt;$C$4,"Response overdue. ",IF($I279+$C$4-TODAY()&lt;=$C$5,"Response due soon. ","Awaiting response. ")),"")&amp;IF(AND($M279="Done",$L279=""),"Add date closed. ","")))</f>
        <v/>
      </c>
      <c r="T279" s="16">
        <f>IF($B279="","",IF(OR($M279="Done",$M279="Not proceeding"),"Closed",IF(OR(ISNUMBER(SEARCH("Past due",$S279)),ISNUMBER(SEARCH("Response overdue",$S279))),"Overdue",IF(ISNUMBER(SEARCH("soon",$S279)),"Due soon",IF(OR($G279="",$H279=""),"Needs owner or date","On track")))))</f>
        <v/>
      </c>
    </row>
    <row r="280">
      <c r="A280" s="13">
        <f>IF($B280="","",ROW()-7)</f>
        <v/>
      </c>
      <c r="B280" s="14" t="n"/>
      <c r="C280" s="13" t="n"/>
      <c r="D280" s="13" t="n"/>
      <c r="E280" s="14" t="n"/>
      <c r="F280" s="15" t="n"/>
      <c r="G280" s="13" t="n"/>
      <c r="H280" s="15" t="n"/>
      <c r="I280" s="15" t="n"/>
      <c r="J280" s="15" t="n"/>
      <c r="K280" s="13" t="n"/>
      <c r="L280" s="15" t="n"/>
      <c r="M280" s="13" t="n"/>
      <c r="N280" s="14" t="n"/>
      <c r="O280" s="16">
        <f>IF(OR($B280="",$F280=""),"",IF($L280&lt;&gt;"",$L280-$F280,TODAY()-$F280))</f>
        <v/>
      </c>
      <c r="P280" s="16">
        <f>IF($I280="","",IF($J280&lt;&gt;"",$J280-$I280,TODAY()-$I280))</f>
        <v/>
      </c>
      <c r="Q280" s="16">
        <f>IF(OR($L280="",$H280=""),"",IF($L280&lt;=$H280,"Yes","No"))</f>
        <v/>
      </c>
      <c r="R280" s="16">
        <f>IF(OR($B280="",$H280="",OR($M280="Done",$M280="Not proceeding")),"",$H280-TODAY())</f>
        <v/>
      </c>
      <c r="S280" s="17">
        <f>IF($B280="","",TRIM(IF(OR($M280="Done",$M280="Not proceeding"),"",IF($G280="","No owner. ","")&amp;IF($H280="","No due date. ",IF($H280&lt;TODAY(),"Past due date. ",IF($H280-TODAY()&lt;=$C$5,"Due soon. ",""))))&amp;IF(AND($D280="Recommendation",$I280=""),"Recommendation not sent. ","")&amp;IF(AND($I280&lt;&gt;"",$J280=""),IF(TODAY()-$I280&gt;$C$4,"Response overdue. ",IF($I280+$C$4-TODAY()&lt;=$C$5,"Response due soon. ","Awaiting response. ")),"")&amp;IF(AND($M280="Done",$L280=""),"Add date closed. ","")))</f>
        <v/>
      </c>
      <c r="T280" s="16">
        <f>IF($B280="","",IF(OR($M280="Done",$M280="Not proceeding"),"Closed",IF(OR(ISNUMBER(SEARCH("Past due",$S280)),ISNUMBER(SEARCH("Response overdue",$S280))),"Overdue",IF(ISNUMBER(SEARCH("soon",$S280)),"Due soon",IF(OR($G280="",$H280=""),"Needs owner or date","On track")))))</f>
        <v/>
      </c>
    </row>
    <row r="281">
      <c r="A281" s="13">
        <f>IF($B281="","",ROW()-7)</f>
        <v/>
      </c>
      <c r="B281" s="14" t="n"/>
      <c r="C281" s="13" t="n"/>
      <c r="D281" s="13" t="n"/>
      <c r="E281" s="14" t="n"/>
      <c r="F281" s="15" t="n"/>
      <c r="G281" s="13" t="n"/>
      <c r="H281" s="15" t="n"/>
      <c r="I281" s="15" t="n"/>
      <c r="J281" s="15" t="n"/>
      <c r="K281" s="13" t="n"/>
      <c r="L281" s="15" t="n"/>
      <c r="M281" s="13" t="n"/>
      <c r="N281" s="14" t="n"/>
      <c r="O281" s="16">
        <f>IF(OR($B281="",$F281=""),"",IF($L281&lt;&gt;"",$L281-$F281,TODAY()-$F281))</f>
        <v/>
      </c>
      <c r="P281" s="16">
        <f>IF($I281="","",IF($J281&lt;&gt;"",$J281-$I281,TODAY()-$I281))</f>
        <v/>
      </c>
      <c r="Q281" s="16">
        <f>IF(OR($L281="",$H281=""),"",IF($L281&lt;=$H281,"Yes","No"))</f>
        <v/>
      </c>
      <c r="R281" s="16">
        <f>IF(OR($B281="",$H281="",OR($M281="Done",$M281="Not proceeding")),"",$H281-TODAY())</f>
        <v/>
      </c>
      <c r="S281" s="17">
        <f>IF($B281="","",TRIM(IF(OR($M281="Done",$M281="Not proceeding"),"",IF($G281="","No owner. ","")&amp;IF($H281="","No due date. ",IF($H281&lt;TODAY(),"Past due date. ",IF($H281-TODAY()&lt;=$C$5,"Due soon. ",""))))&amp;IF(AND($D281="Recommendation",$I281=""),"Recommendation not sent. ","")&amp;IF(AND($I281&lt;&gt;"",$J281=""),IF(TODAY()-$I281&gt;$C$4,"Response overdue. ",IF($I281+$C$4-TODAY()&lt;=$C$5,"Response due soon. ","Awaiting response. ")),"")&amp;IF(AND($M281="Done",$L281=""),"Add date closed. ","")))</f>
        <v/>
      </c>
      <c r="T281" s="16">
        <f>IF($B281="","",IF(OR($M281="Done",$M281="Not proceeding"),"Closed",IF(OR(ISNUMBER(SEARCH("Past due",$S281)),ISNUMBER(SEARCH("Response overdue",$S281))),"Overdue",IF(ISNUMBER(SEARCH("soon",$S281)),"Due soon",IF(OR($G281="",$H281=""),"Needs owner or date","On track")))))</f>
        <v/>
      </c>
    </row>
    <row r="282">
      <c r="A282" s="13">
        <f>IF($B282="","",ROW()-7)</f>
        <v/>
      </c>
      <c r="B282" s="14" t="n"/>
      <c r="C282" s="13" t="n"/>
      <c r="D282" s="13" t="n"/>
      <c r="E282" s="14" t="n"/>
      <c r="F282" s="15" t="n"/>
      <c r="G282" s="13" t="n"/>
      <c r="H282" s="15" t="n"/>
      <c r="I282" s="15" t="n"/>
      <c r="J282" s="15" t="n"/>
      <c r="K282" s="13" t="n"/>
      <c r="L282" s="15" t="n"/>
      <c r="M282" s="13" t="n"/>
      <c r="N282" s="14" t="n"/>
      <c r="O282" s="16">
        <f>IF(OR($B282="",$F282=""),"",IF($L282&lt;&gt;"",$L282-$F282,TODAY()-$F282))</f>
        <v/>
      </c>
      <c r="P282" s="16">
        <f>IF($I282="","",IF($J282&lt;&gt;"",$J282-$I282,TODAY()-$I282))</f>
        <v/>
      </c>
      <c r="Q282" s="16">
        <f>IF(OR($L282="",$H282=""),"",IF($L282&lt;=$H282,"Yes","No"))</f>
        <v/>
      </c>
      <c r="R282" s="16">
        <f>IF(OR($B282="",$H282="",OR($M282="Done",$M282="Not proceeding")),"",$H282-TODAY())</f>
        <v/>
      </c>
      <c r="S282" s="17">
        <f>IF($B282="","",TRIM(IF(OR($M282="Done",$M282="Not proceeding"),"",IF($G282="","No owner. ","")&amp;IF($H282="","No due date. ",IF($H282&lt;TODAY(),"Past due date. ",IF($H282-TODAY()&lt;=$C$5,"Due soon. ",""))))&amp;IF(AND($D282="Recommendation",$I282=""),"Recommendation not sent. ","")&amp;IF(AND($I282&lt;&gt;"",$J282=""),IF(TODAY()-$I282&gt;$C$4,"Response overdue. ",IF($I282+$C$4-TODAY()&lt;=$C$5,"Response due soon. ","Awaiting response. ")),"")&amp;IF(AND($M282="Done",$L282=""),"Add date closed. ","")))</f>
        <v/>
      </c>
      <c r="T282" s="16">
        <f>IF($B282="","",IF(OR($M282="Done",$M282="Not proceeding"),"Closed",IF(OR(ISNUMBER(SEARCH("Past due",$S282)),ISNUMBER(SEARCH("Response overdue",$S282))),"Overdue",IF(ISNUMBER(SEARCH("soon",$S282)),"Due soon",IF(OR($G282="",$H282=""),"Needs owner or date","On track")))))</f>
        <v/>
      </c>
    </row>
    <row r="283">
      <c r="A283" s="13">
        <f>IF($B283="","",ROW()-7)</f>
        <v/>
      </c>
      <c r="B283" s="14" t="n"/>
      <c r="C283" s="13" t="n"/>
      <c r="D283" s="13" t="n"/>
      <c r="E283" s="14" t="n"/>
      <c r="F283" s="15" t="n"/>
      <c r="G283" s="13" t="n"/>
      <c r="H283" s="15" t="n"/>
      <c r="I283" s="15" t="n"/>
      <c r="J283" s="15" t="n"/>
      <c r="K283" s="13" t="n"/>
      <c r="L283" s="15" t="n"/>
      <c r="M283" s="13" t="n"/>
      <c r="N283" s="14" t="n"/>
      <c r="O283" s="16">
        <f>IF(OR($B283="",$F283=""),"",IF($L283&lt;&gt;"",$L283-$F283,TODAY()-$F283))</f>
        <v/>
      </c>
      <c r="P283" s="16">
        <f>IF($I283="","",IF($J283&lt;&gt;"",$J283-$I283,TODAY()-$I283))</f>
        <v/>
      </c>
      <c r="Q283" s="16">
        <f>IF(OR($L283="",$H283=""),"",IF($L283&lt;=$H283,"Yes","No"))</f>
        <v/>
      </c>
      <c r="R283" s="16">
        <f>IF(OR($B283="",$H283="",OR($M283="Done",$M283="Not proceeding")),"",$H283-TODAY())</f>
        <v/>
      </c>
      <c r="S283" s="17">
        <f>IF($B283="","",TRIM(IF(OR($M283="Done",$M283="Not proceeding"),"",IF($G283="","No owner. ","")&amp;IF($H283="","No due date. ",IF($H283&lt;TODAY(),"Past due date. ",IF($H283-TODAY()&lt;=$C$5,"Due soon. ",""))))&amp;IF(AND($D283="Recommendation",$I283=""),"Recommendation not sent. ","")&amp;IF(AND($I283&lt;&gt;"",$J283=""),IF(TODAY()-$I283&gt;$C$4,"Response overdue. ",IF($I283+$C$4-TODAY()&lt;=$C$5,"Response due soon. ","Awaiting response. ")),"")&amp;IF(AND($M283="Done",$L283=""),"Add date closed. ","")))</f>
        <v/>
      </c>
      <c r="T283" s="16">
        <f>IF($B283="","",IF(OR($M283="Done",$M283="Not proceeding"),"Closed",IF(OR(ISNUMBER(SEARCH("Past due",$S283)),ISNUMBER(SEARCH("Response overdue",$S283))),"Overdue",IF(ISNUMBER(SEARCH("soon",$S283)),"Due soon",IF(OR($G283="",$H283=""),"Needs owner or date","On track")))))</f>
        <v/>
      </c>
    </row>
    <row r="284">
      <c r="A284" s="13">
        <f>IF($B284="","",ROW()-7)</f>
        <v/>
      </c>
      <c r="B284" s="14" t="n"/>
      <c r="C284" s="13" t="n"/>
      <c r="D284" s="13" t="n"/>
      <c r="E284" s="14" t="n"/>
      <c r="F284" s="15" t="n"/>
      <c r="G284" s="13" t="n"/>
      <c r="H284" s="15" t="n"/>
      <c r="I284" s="15" t="n"/>
      <c r="J284" s="15" t="n"/>
      <c r="K284" s="13" t="n"/>
      <c r="L284" s="15" t="n"/>
      <c r="M284" s="13" t="n"/>
      <c r="N284" s="14" t="n"/>
      <c r="O284" s="16">
        <f>IF(OR($B284="",$F284=""),"",IF($L284&lt;&gt;"",$L284-$F284,TODAY()-$F284))</f>
        <v/>
      </c>
      <c r="P284" s="16">
        <f>IF($I284="","",IF($J284&lt;&gt;"",$J284-$I284,TODAY()-$I284))</f>
        <v/>
      </c>
      <c r="Q284" s="16">
        <f>IF(OR($L284="",$H284=""),"",IF($L284&lt;=$H284,"Yes","No"))</f>
        <v/>
      </c>
      <c r="R284" s="16">
        <f>IF(OR($B284="",$H284="",OR($M284="Done",$M284="Not proceeding")),"",$H284-TODAY())</f>
        <v/>
      </c>
      <c r="S284" s="17">
        <f>IF($B284="","",TRIM(IF(OR($M284="Done",$M284="Not proceeding"),"",IF($G284="","No owner. ","")&amp;IF($H284="","No due date. ",IF($H284&lt;TODAY(),"Past due date. ",IF($H284-TODAY()&lt;=$C$5,"Due soon. ",""))))&amp;IF(AND($D284="Recommendation",$I284=""),"Recommendation not sent. ","")&amp;IF(AND($I284&lt;&gt;"",$J284=""),IF(TODAY()-$I284&gt;$C$4,"Response overdue. ",IF($I284+$C$4-TODAY()&lt;=$C$5,"Response due soon. ","Awaiting response. ")),"")&amp;IF(AND($M284="Done",$L284=""),"Add date closed. ","")))</f>
        <v/>
      </c>
      <c r="T284" s="16">
        <f>IF($B284="","",IF(OR($M284="Done",$M284="Not proceeding"),"Closed",IF(OR(ISNUMBER(SEARCH("Past due",$S284)),ISNUMBER(SEARCH("Response overdue",$S284))),"Overdue",IF(ISNUMBER(SEARCH("soon",$S284)),"Due soon",IF(OR($G284="",$H284=""),"Needs owner or date","On track")))))</f>
        <v/>
      </c>
    </row>
    <row r="285">
      <c r="A285" s="13">
        <f>IF($B285="","",ROW()-7)</f>
        <v/>
      </c>
      <c r="B285" s="14" t="n"/>
      <c r="C285" s="13" t="n"/>
      <c r="D285" s="13" t="n"/>
      <c r="E285" s="14" t="n"/>
      <c r="F285" s="15" t="n"/>
      <c r="G285" s="13" t="n"/>
      <c r="H285" s="15" t="n"/>
      <c r="I285" s="15" t="n"/>
      <c r="J285" s="15" t="n"/>
      <c r="K285" s="13" t="n"/>
      <c r="L285" s="15" t="n"/>
      <c r="M285" s="13" t="n"/>
      <c r="N285" s="14" t="n"/>
      <c r="O285" s="16">
        <f>IF(OR($B285="",$F285=""),"",IF($L285&lt;&gt;"",$L285-$F285,TODAY()-$F285))</f>
        <v/>
      </c>
      <c r="P285" s="16">
        <f>IF($I285="","",IF($J285&lt;&gt;"",$J285-$I285,TODAY()-$I285))</f>
        <v/>
      </c>
      <c r="Q285" s="16">
        <f>IF(OR($L285="",$H285=""),"",IF($L285&lt;=$H285,"Yes","No"))</f>
        <v/>
      </c>
      <c r="R285" s="16">
        <f>IF(OR($B285="",$H285="",OR($M285="Done",$M285="Not proceeding")),"",$H285-TODAY())</f>
        <v/>
      </c>
      <c r="S285" s="17">
        <f>IF($B285="","",TRIM(IF(OR($M285="Done",$M285="Not proceeding"),"",IF($G285="","No owner. ","")&amp;IF($H285="","No due date. ",IF($H285&lt;TODAY(),"Past due date. ",IF($H285-TODAY()&lt;=$C$5,"Due soon. ",""))))&amp;IF(AND($D285="Recommendation",$I285=""),"Recommendation not sent. ","")&amp;IF(AND($I285&lt;&gt;"",$J285=""),IF(TODAY()-$I285&gt;$C$4,"Response overdue. ",IF($I285+$C$4-TODAY()&lt;=$C$5,"Response due soon. ","Awaiting response. ")),"")&amp;IF(AND($M285="Done",$L285=""),"Add date closed. ","")))</f>
        <v/>
      </c>
      <c r="T285" s="16">
        <f>IF($B285="","",IF(OR($M285="Done",$M285="Not proceeding"),"Closed",IF(OR(ISNUMBER(SEARCH("Past due",$S285)),ISNUMBER(SEARCH("Response overdue",$S285))),"Overdue",IF(ISNUMBER(SEARCH("soon",$S285)),"Due soon",IF(OR($G285="",$H285=""),"Needs owner or date","On track")))))</f>
        <v/>
      </c>
    </row>
    <row r="286">
      <c r="A286" s="13">
        <f>IF($B286="","",ROW()-7)</f>
        <v/>
      </c>
      <c r="B286" s="14" t="n"/>
      <c r="C286" s="13" t="n"/>
      <c r="D286" s="13" t="n"/>
      <c r="E286" s="14" t="n"/>
      <c r="F286" s="15" t="n"/>
      <c r="G286" s="13" t="n"/>
      <c r="H286" s="15" t="n"/>
      <c r="I286" s="15" t="n"/>
      <c r="J286" s="15" t="n"/>
      <c r="K286" s="13" t="n"/>
      <c r="L286" s="15" t="n"/>
      <c r="M286" s="13" t="n"/>
      <c r="N286" s="14" t="n"/>
      <c r="O286" s="16">
        <f>IF(OR($B286="",$F286=""),"",IF($L286&lt;&gt;"",$L286-$F286,TODAY()-$F286))</f>
        <v/>
      </c>
      <c r="P286" s="16">
        <f>IF($I286="","",IF($J286&lt;&gt;"",$J286-$I286,TODAY()-$I286))</f>
        <v/>
      </c>
      <c r="Q286" s="16">
        <f>IF(OR($L286="",$H286=""),"",IF($L286&lt;=$H286,"Yes","No"))</f>
        <v/>
      </c>
      <c r="R286" s="16">
        <f>IF(OR($B286="",$H286="",OR($M286="Done",$M286="Not proceeding")),"",$H286-TODAY())</f>
        <v/>
      </c>
      <c r="S286" s="17">
        <f>IF($B286="","",TRIM(IF(OR($M286="Done",$M286="Not proceeding"),"",IF($G286="","No owner. ","")&amp;IF($H286="","No due date. ",IF($H286&lt;TODAY(),"Past due date. ",IF($H286-TODAY()&lt;=$C$5,"Due soon. ",""))))&amp;IF(AND($D286="Recommendation",$I286=""),"Recommendation not sent. ","")&amp;IF(AND($I286&lt;&gt;"",$J286=""),IF(TODAY()-$I286&gt;$C$4,"Response overdue. ",IF($I286+$C$4-TODAY()&lt;=$C$5,"Response due soon. ","Awaiting response. ")),"")&amp;IF(AND($M286="Done",$L286=""),"Add date closed. ","")))</f>
        <v/>
      </c>
      <c r="T286" s="16">
        <f>IF($B286="","",IF(OR($M286="Done",$M286="Not proceeding"),"Closed",IF(OR(ISNUMBER(SEARCH("Past due",$S286)),ISNUMBER(SEARCH("Response overdue",$S286))),"Overdue",IF(ISNUMBER(SEARCH("soon",$S286)),"Due soon",IF(OR($G286="",$H286=""),"Needs owner or date","On track")))))</f>
        <v/>
      </c>
    </row>
    <row r="287">
      <c r="A287" s="13">
        <f>IF($B287="","",ROW()-7)</f>
        <v/>
      </c>
      <c r="B287" s="14" t="n"/>
      <c r="C287" s="13" t="n"/>
      <c r="D287" s="13" t="n"/>
      <c r="E287" s="14" t="n"/>
      <c r="F287" s="15" t="n"/>
      <c r="G287" s="13" t="n"/>
      <c r="H287" s="15" t="n"/>
      <c r="I287" s="15" t="n"/>
      <c r="J287" s="15" t="n"/>
      <c r="K287" s="13" t="n"/>
      <c r="L287" s="15" t="n"/>
      <c r="M287" s="13" t="n"/>
      <c r="N287" s="14" t="n"/>
      <c r="O287" s="16">
        <f>IF(OR($B287="",$F287=""),"",IF($L287&lt;&gt;"",$L287-$F287,TODAY()-$F287))</f>
        <v/>
      </c>
      <c r="P287" s="16">
        <f>IF($I287="","",IF($J287&lt;&gt;"",$J287-$I287,TODAY()-$I287))</f>
        <v/>
      </c>
      <c r="Q287" s="16">
        <f>IF(OR($L287="",$H287=""),"",IF($L287&lt;=$H287,"Yes","No"))</f>
        <v/>
      </c>
      <c r="R287" s="16">
        <f>IF(OR($B287="",$H287="",OR($M287="Done",$M287="Not proceeding")),"",$H287-TODAY())</f>
        <v/>
      </c>
      <c r="S287" s="17">
        <f>IF($B287="","",TRIM(IF(OR($M287="Done",$M287="Not proceeding"),"",IF($G287="","No owner. ","")&amp;IF($H287="","No due date. ",IF($H287&lt;TODAY(),"Past due date. ",IF($H287-TODAY()&lt;=$C$5,"Due soon. ",""))))&amp;IF(AND($D287="Recommendation",$I287=""),"Recommendation not sent. ","")&amp;IF(AND($I287&lt;&gt;"",$J287=""),IF(TODAY()-$I287&gt;$C$4,"Response overdue. ",IF($I287+$C$4-TODAY()&lt;=$C$5,"Response due soon. ","Awaiting response. ")),"")&amp;IF(AND($M287="Done",$L287=""),"Add date closed. ","")))</f>
        <v/>
      </c>
      <c r="T287" s="16">
        <f>IF($B287="","",IF(OR($M287="Done",$M287="Not proceeding"),"Closed",IF(OR(ISNUMBER(SEARCH("Past due",$S287)),ISNUMBER(SEARCH("Response overdue",$S287))),"Overdue",IF(ISNUMBER(SEARCH("soon",$S287)),"Due soon",IF(OR($G287="",$H287=""),"Needs owner or date","On track")))))</f>
        <v/>
      </c>
    </row>
    <row r="288">
      <c r="A288" s="13">
        <f>IF($B288="","",ROW()-7)</f>
        <v/>
      </c>
      <c r="B288" s="14" t="n"/>
      <c r="C288" s="13" t="n"/>
      <c r="D288" s="13" t="n"/>
      <c r="E288" s="14" t="n"/>
      <c r="F288" s="15" t="n"/>
      <c r="G288" s="13" t="n"/>
      <c r="H288" s="15" t="n"/>
      <c r="I288" s="15" t="n"/>
      <c r="J288" s="15" t="n"/>
      <c r="K288" s="13" t="n"/>
      <c r="L288" s="15" t="n"/>
      <c r="M288" s="13" t="n"/>
      <c r="N288" s="14" t="n"/>
      <c r="O288" s="16">
        <f>IF(OR($B288="",$F288=""),"",IF($L288&lt;&gt;"",$L288-$F288,TODAY()-$F288))</f>
        <v/>
      </c>
      <c r="P288" s="16">
        <f>IF($I288="","",IF($J288&lt;&gt;"",$J288-$I288,TODAY()-$I288))</f>
        <v/>
      </c>
      <c r="Q288" s="16">
        <f>IF(OR($L288="",$H288=""),"",IF($L288&lt;=$H288,"Yes","No"))</f>
        <v/>
      </c>
      <c r="R288" s="16">
        <f>IF(OR($B288="",$H288="",OR($M288="Done",$M288="Not proceeding")),"",$H288-TODAY())</f>
        <v/>
      </c>
      <c r="S288" s="17">
        <f>IF($B288="","",TRIM(IF(OR($M288="Done",$M288="Not proceeding"),"",IF($G288="","No owner. ","")&amp;IF($H288="","No due date. ",IF($H288&lt;TODAY(),"Past due date. ",IF($H288-TODAY()&lt;=$C$5,"Due soon. ",""))))&amp;IF(AND($D288="Recommendation",$I288=""),"Recommendation not sent. ","")&amp;IF(AND($I288&lt;&gt;"",$J288=""),IF(TODAY()-$I288&gt;$C$4,"Response overdue. ",IF($I288+$C$4-TODAY()&lt;=$C$5,"Response due soon. ","Awaiting response. ")),"")&amp;IF(AND($M288="Done",$L288=""),"Add date closed. ","")))</f>
        <v/>
      </c>
      <c r="T288" s="16">
        <f>IF($B288="","",IF(OR($M288="Done",$M288="Not proceeding"),"Closed",IF(OR(ISNUMBER(SEARCH("Past due",$S288)),ISNUMBER(SEARCH("Response overdue",$S288))),"Overdue",IF(ISNUMBER(SEARCH("soon",$S288)),"Due soon",IF(OR($G288="",$H288=""),"Needs owner or date","On track")))))</f>
        <v/>
      </c>
    </row>
    <row r="289">
      <c r="A289" s="13">
        <f>IF($B289="","",ROW()-7)</f>
        <v/>
      </c>
      <c r="B289" s="14" t="n"/>
      <c r="C289" s="13" t="n"/>
      <c r="D289" s="13" t="n"/>
      <c r="E289" s="14" t="n"/>
      <c r="F289" s="15" t="n"/>
      <c r="G289" s="13" t="n"/>
      <c r="H289" s="15" t="n"/>
      <c r="I289" s="15" t="n"/>
      <c r="J289" s="15" t="n"/>
      <c r="K289" s="13" t="n"/>
      <c r="L289" s="15" t="n"/>
      <c r="M289" s="13" t="n"/>
      <c r="N289" s="14" t="n"/>
      <c r="O289" s="16">
        <f>IF(OR($B289="",$F289=""),"",IF($L289&lt;&gt;"",$L289-$F289,TODAY()-$F289))</f>
        <v/>
      </c>
      <c r="P289" s="16">
        <f>IF($I289="","",IF($J289&lt;&gt;"",$J289-$I289,TODAY()-$I289))</f>
        <v/>
      </c>
      <c r="Q289" s="16">
        <f>IF(OR($L289="",$H289=""),"",IF($L289&lt;=$H289,"Yes","No"))</f>
        <v/>
      </c>
      <c r="R289" s="16">
        <f>IF(OR($B289="",$H289="",OR($M289="Done",$M289="Not proceeding")),"",$H289-TODAY())</f>
        <v/>
      </c>
      <c r="S289" s="17">
        <f>IF($B289="","",TRIM(IF(OR($M289="Done",$M289="Not proceeding"),"",IF($G289="","No owner. ","")&amp;IF($H289="","No due date. ",IF($H289&lt;TODAY(),"Past due date. ",IF($H289-TODAY()&lt;=$C$5,"Due soon. ",""))))&amp;IF(AND($D289="Recommendation",$I289=""),"Recommendation not sent. ","")&amp;IF(AND($I289&lt;&gt;"",$J289=""),IF(TODAY()-$I289&gt;$C$4,"Response overdue. ",IF($I289+$C$4-TODAY()&lt;=$C$5,"Response due soon. ","Awaiting response. ")),"")&amp;IF(AND($M289="Done",$L289=""),"Add date closed. ","")))</f>
        <v/>
      </c>
      <c r="T289" s="16">
        <f>IF($B289="","",IF(OR($M289="Done",$M289="Not proceeding"),"Closed",IF(OR(ISNUMBER(SEARCH("Past due",$S289)),ISNUMBER(SEARCH("Response overdue",$S289))),"Overdue",IF(ISNUMBER(SEARCH("soon",$S289)),"Due soon",IF(OR($G289="",$H289=""),"Needs owner or date","On track")))))</f>
        <v/>
      </c>
    </row>
    <row r="290">
      <c r="A290" s="13">
        <f>IF($B290="","",ROW()-7)</f>
        <v/>
      </c>
      <c r="B290" s="14" t="n"/>
      <c r="C290" s="13" t="n"/>
      <c r="D290" s="13" t="n"/>
      <c r="E290" s="14" t="n"/>
      <c r="F290" s="15" t="n"/>
      <c r="G290" s="13" t="n"/>
      <c r="H290" s="15" t="n"/>
      <c r="I290" s="15" t="n"/>
      <c r="J290" s="15" t="n"/>
      <c r="K290" s="13" t="n"/>
      <c r="L290" s="15" t="n"/>
      <c r="M290" s="13" t="n"/>
      <c r="N290" s="14" t="n"/>
      <c r="O290" s="16">
        <f>IF(OR($B290="",$F290=""),"",IF($L290&lt;&gt;"",$L290-$F290,TODAY()-$F290))</f>
        <v/>
      </c>
      <c r="P290" s="16">
        <f>IF($I290="","",IF($J290&lt;&gt;"",$J290-$I290,TODAY()-$I290))</f>
        <v/>
      </c>
      <c r="Q290" s="16">
        <f>IF(OR($L290="",$H290=""),"",IF($L290&lt;=$H290,"Yes","No"))</f>
        <v/>
      </c>
      <c r="R290" s="16">
        <f>IF(OR($B290="",$H290="",OR($M290="Done",$M290="Not proceeding")),"",$H290-TODAY())</f>
        <v/>
      </c>
      <c r="S290" s="17">
        <f>IF($B290="","",TRIM(IF(OR($M290="Done",$M290="Not proceeding"),"",IF($G290="","No owner. ","")&amp;IF($H290="","No due date. ",IF($H290&lt;TODAY(),"Past due date. ",IF($H290-TODAY()&lt;=$C$5,"Due soon. ",""))))&amp;IF(AND($D290="Recommendation",$I290=""),"Recommendation not sent. ","")&amp;IF(AND($I290&lt;&gt;"",$J290=""),IF(TODAY()-$I290&gt;$C$4,"Response overdue. ",IF($I290+$C$4-TODAY()&lt;=$C$5,"Response due soon. ","Awaiting response. ")),"")&amp;IF(AND($M290="Done",$L290=""),"Add date closed. ","")))</f>
        <v/>
      </c>
      <c r="T290" s="16">
        <f>IF($B290="","",IF(OR($M290="Done",$M290="Not proceeding"),"Closed",IF(OR(ISNUMBER(SEARCH("Past due",$S290)),ISNUMBER(SEARCH("Response overdue",$S290))),"Overdue",IF(ISNUMBER(SEARCH("soon",$S290)),"Due soon",IF(OR($G290="",$H290=""),"Needs owner or date","On track")))))</f>
        <v/>
      </c>
    </row>
    <row r="291">
      <c r="A291" s="13">
        <f>IF($B291="","",ROW()-7)</f>
        <v/>
      </c>
      <c r="B291" s="14" t="n"/>
      <c r="C291" s="13" t="n"/>
      <c r="D291" s="13" t="n"/>
      <c r="E291" s="14" t="n"/>
      <c r="F291" s="15" t="n"/>
      <c r="G291" s="13" t="n"/>
      <c r="H291" s="15" t="n"/>
      <c r="I291" s="15" t="n"/>
      <c r="J291" s="15" t="n"/>
      <c r="K291" s="13" t="n"/>
      <c r="L291" s="15" t="n"/>
      <c r="M291" s="13" t="n"/>
      <c r="N291" s="14" t="n"/>
      <c r="O291" s="16">
        <f>IF(OR($B291="",$F291=""),"",IF($L291&lt;&gt;"",$L291-$F291,TODAY()-$F291))</f>
        <v/>
      </c>
      <c r="P291" s="16">
        <f>IF($I291="","",IF($J291&lt;&gt;"",$J291-$I291,TODAY()-$I291))</f>
        <v/>
      </c>
      <c r="Q291" s="16">
        <f>IF(OR($L291="",$H291=""),"",IF($L291&lt;=$H291,"Yes","No"))</f>
        <v/>
      </c>
      <c r="R291" s="16">
        <f>IF(OR($B291="",$H291="",OR($M291="Done",$M291="Not proceeding")),"",$H291-TODAY())</f>
        <v/>
      </c>
      <c r="S291" s="17">
        <f>IF($B291="","",TRIM(IF(OR($M291="Done",$M291="Not proceeding"),"",IF($G291="","No owner. ","")&amp;IF($H291="","No due date. ",IF($H291&lt;TODAY(),"Past due date. ",IF($H291-TODAY()&lt;=$C$5,"Due soon. ",""))))&amp;IF(AND($D291="Recommendation",$I291=""),"Recommendation not sent. ","")&amp;IF(AND($I291&lt;&gt;"",$J291=""),IF(TODAY()-$I291&gt;$C$4,"Response overdue. ",IF($I291+$C$4-TODAY()&lt;=$C$5,"Response due soon. ","Awaiting response. ")),"")&amp;IF(AND($M291="Done",$L291=""),"Add date closed. ","")))</f>
        <v/>
      </c>
      <c r="T291" s="16">
        <f>IF($B291="","",IF(OR($M291="Done",$M291="Not proceeding"),"Closed",IF(OR(ISNUMBER(SEARCH("Past due",$S291)),ISNUMBER(SEARCH("Response overdue",$S291))),"Overdue",IF(ISNUMBER(SEARCH("soon",$S291)),"Due soon",IF(OR($G291="",$H291=""),"Needs owner or date","On track")))))</f>
        <v/>
      </c>
    </row>
    <row r="292">
      <c r="A292" s="13">
        <f>IF($B292="","",ROW()-7)</f>
        <v/>
      </c>
      <c r="B292" s="14" t="n"/>
      <c r="C292" s="13" t="n"/>
      <c r="D292" s="13" t="n"/>
      <c r="E292" s="14" t="n"/>
      <c r="F292" s="15" t="n"/>
      <c r="G292" s="13" t="n"/>
      <c r="H292" s="15" t="n"/>
      <c r="I292" s="15" t="n"/>
      <c r="J292" s="15" t="n"/>
      <c r="K292" s="13" t="n"/>
      <c r="L292" s="15" t="n"/>
      <c r="M292" s="13" t="n"/>
      <c r="N292" s="14" t="n"/>
      <c r="O292" s="16">
        <f>IF(OR($B292="",$F292=""),"",IF($L292&lt;&gt;"",$L292-$F292,TODAY()-$F292))</f>
        <v/>
      </c>
      <c r="P292" s="16">
        <f>IF($I292="","",IF($J292&lt;&gt;"",$J292-$I292,TODAY()-$I292))</f>
        <v/>
      </c>
      <c r="Q292" s="16">
        <f>IF(OR($L292="",$H292=""),"",IF($L292&lt;=$H292,"Yes","No"))</f>
        <v/>
      </c>
      <c r="R292" s="16">
        <f>IF(OR($B292="",$H292="",OR($M292="Done",$M292="Not proceeding")),"",$H292-TODAY())</f>
        <v/>
      </c>
      <c r="S292" s="17">
        <f>IF($B292="","",TRIM(IF(OR($M292="Done",$M292="Not proceeding"),"",IF($G292="","No owner. ","")&amp;IF($H292="","No due date. ",IF($H292&lt;TODAY(),"Past due date. ",IF($H292-TODAY()&lt;=$C$5,"Due soon. ",""))))&amp;IF(AND($D292="Recommendation",$I292=""),"Recommendation not sent. ","")&amp;IF(AND($I292&lt;&gt;"",$J292=""),IF(TODAY()-$I292&gt;$C$4,"Response overdue. ",IF($I292+$C$4-TODAY()&lt;=$C$5,"Response due soon. ","Awaiting response. ")),"")&amp;IF(AND($M292="Done",$L292=""),"Add date closed. ","")))</f>
        <v/>
      </c>
      <c r="T292" s="16">
        <f>IF($B292="","",IF(OR($M292="Done",$M292="Not proceeding"),"Closed",IF(OR(ISNUMBER(SEARCH("Past due",$S292)),ISNUMBER(SEARCH("Response overdue",$S292))),"Overdue",IF(ISNUMBER(SEARCH("soon",$S292)),"Due soon",IF(OR($G292="",$H292=""),"Needs owner or date","On track")))))</f>
        <v/>
      </c>
    </row>
    <row r="293">
      <c r="A293" s="13">
        <f>IF($B293="","",ROW()-7)</f>
        <v/>
      </c>
      <c r="B293" s="14" t="n"/>
      <c r="C293" s="13" t="n"/>
      <c r="D293" s="13" t="n"/>
      <c r="E293" s="14" t="n"/>
      <c r="F293" s="15" t="n"/>
      <c r="G293" s="13" t="n"/>
      <c r="H293" s="15" t="n"/>
      <c r="I293" s="15" t="n"/>
      <c r="J293" s="15" t="n"/>
      <c r="K293" s="13" t="n"/>
      <c r="L293" s="15" t="n"/>
      <c r="M293" s="13" t="n"/>
      <c r="N293" s="14" t="n"/>
      <c r="O293" s="16">
        <f>IF(OR($B293="",$F293=""),"",IF($L293&lt;&gt;"",$L293-$F293,TODAY()-$F293))</f>
        <v/>
      </c>
      <c r="P293" s="16">
        <f>IF($I293="","",IF($J293&lt;&gt;"",$J293-$I293,TODAY()-$I293))</f>
        <v/>
      </c>
      <c r="Q293" s="16">
        <f>IF(OR($L293="",$H293=""),"",IF($L293&lt;=$H293,"Yes","No"))</f>
        <v/>
      </c>
      <c r="R293" s="16">
        <f>IF(OR($B293="",$H293="",OR($M293="Done",$M293="Not proceeding")),"",$H293-TODAY())</f>
        <v/>
      </c>
      <c r="S293" s="17">
        <f>IF($B293="","",TRIM(IF(OR($M293="Done",$M293="Not proceeding"),"",IF($G293="","No owner. ","")&amp;IF($H293="","No due date. ",IF($H293&lt;TODAY(),"Past due date. ",IF($H293-TODAY()&lt;=$C$5,"Due soon. ",""))))&amp;IF(AND($D293="Recommendation",$I293=""),"Recommendation not sent. ","")&amp;IF(AND($I293&lt;&gt;"",$J293=""),IF(TODAY()-$I293&gt;$C$4,"Response overdue. ",IF($I293+$C$4-TODAY()&lt;=$C$5,"Response due soon. ","Awaiting response. ")),"")&amp;IF(AND($M293="Done",$L293=""),"Add date closed. ","")))</f>
        <v/>
      </c>
      <c r="T293" s="16">
        <f>IF($B293="","",IF(OR($M293="Done",$M293="Not proceeding"),"Closed",IF(OR(ISNUMBER(SEARCH("Past due",$S293)),ISNUMBER(SEARCH("Response overdue",$S293))),"Overdue",IF(ISNUMBER(SEARCH("soon",$S293)),"Due soon",IF(OR($G293="",$H293=""),"Needs owner or date","On track")))))</f>
        <v/>
      </c>
    </row>
    <row r="294">
      <c r="A294" s="13">
        <f>IF($B294="","",ROW()-7)</f>
        <v/>
      </c>
      <c r="B294" s="14" t="n"/>
      <c r="C294" s="13" t="n"/>
      <c r="D294" s="13" t="n"/>
      <c r="E294" s="14" t="n"/>
      <c r="F294" s="15" t="n"/>
      <c r="G294" s="13" t="n"/>
      <c r="H294" s="15" t="n"/>
      <c r="I294" s="15" t="n"/>
      <c r="J294" s="15" t="n"/>
      <c r="K294" s="13" t="n"/>
      <c r="L294" s="15" t="n"/>
      <c r="M294" s="13" t="n"/>
      <c r="N294" s="14" t="n"/>
      <c r="O294" s="16">
        <f>IF(OR($B294="",$F294=""),"",IF($L294&lt;&gt;"",$L294-$F294,TODAY()-$F294))</f>
        <v/>
      </c>
      <c r="P294" s="16">
        <f>IF($I294="","",IF($J294&lt;&gt;"",$J294-$I294,TODAY()-$I294))</f>
        <v/>
      </c>
      <c r="Q294" s="16">
        <f>IF(OR($L294="",$H294=""),"",IF($L294&lt;=$H294,"Yes","No"))</f>
        <v/>
      </c>
      <c r="R294" s="16">
        <f>IF(OR($B294="",$H294="",OR($M294="Done",$M294="Not proceeding")),"",$H294-TODAY())</f>
        <v/>
      </c>
      <c r="S294" s="17">
        <f>IF($B294="","",TRIM(IF(OR($M294="Done",$M294="Not proceeding"),"",IF($G294="","No owner. ","")&amp;IF($H294="","No due date. ",IF($H294&lt;TODAY(),"Past due date. ",IF($H294-TODAY()&lt;=$C$5,"Due soon. ",""))))&amp;IF(AND($D294="Recommendation",$I294=""),"Recommendation not sent. ","")&amp;IF(AND($I294&lt;&gt;"",$J294=""),IF(TODAY()-$I294&gt;$C$4,"Response overdue. ",IF($I294+$C$4-TODAY()&lt;=$C$5,"Response due soon. ","Awaiting response. ")),"")&amp;IF(AND($M294="Done",$L294=""),"Add date closed. ","")))</f>
        <v/>
      </c>
      <c r="T294" s="16">
        <f>IF($B294="","",IF(OR($M294="Done",$M294="Not proceeding"),"Closed",IF(OR(ISNUMBER(SEARCH("Past due",$S294)),ISNUMBER(SEARCH("Response overdue",$S294))),"Overdue",IF(ISNUMBER(SEARCH("soon",$S294)),"Due soon",IF(OR($G294="",$H294=""),"Needs owner or date","On track")))))</f>
        <v/>
      </c>
    </row>
    <row r="295">
      <c r="A295" s="13">
        <f>IF($B295="","",ROW()-7)</f>
        <v/>
      </c>
      <c r="B295" s="14" t="n"/>
      <c r="C295" s="13" t="n"/>
      <c r="D295" s="13" t="n"/>
      <c r="E295" s="14" t="n"/>
      <c r="F295" s="15" t="n"/>
      <c r="G295" s="13" t="n"/>
      <c r="H295" s="15" t="n"/>
      <c r="I295" s="15" t="n"/>
      <c r="J295" s="15" t="n"/>
      <c r="K295" s="13" t="n"/>
      <c r="L295" s="15" t="n"/>
      <c r="M295" s="13" t="n"/>
      <c r="N295" s="14" t="n"/>
      <c r="O295" s="16">
        <f>IF(OR($B295="",$F295=""),"",IF($L295&lt;&gt;"",$L295-$F295,TODAY()-$F295))</f>
        <v/>
      </c>
      <c r="P295" s="16">
        <f>IF($I295="","",IF($J295&lt;&gt;"",$J295-$I295,TODAY()-$I295))</f>
        <v/>
      </c>
      <c r="Q295" s="16">
        <f>IF(OR($L295="",$H295=""),"",IF($L295&lt;=$H295,"Yes","No"))</f>
        <v/>
      </c>
      <c r="R295" s="16">
        <f>IF(OR($B295="",$H295="",OR($M295="Done",$M295="Not proceeding")),"",$H295-TODAY())</f>
        <v/>
      </c>
      <c r="S295" s="17">
        <f>IF($B295="","",TRIM(IF(OR($M295="Done",$M295="Not proceeding"),"",IF($G295="","No owner. ","")&amp;IF($H295="","No due date. ",IF($H295&lt;TODAY(),"Past due date. ",IF($H295-TODAY()&lt;=$C$5,"Due soon. ",""))))&amp;IF(AND($D295="Recommendation",$I295=""),"Recommendation not sent. ","")&amp;IF(AND($I295&lt;&gt;"",$J295=""),IF(TODAY()-$I295&gt;$C$4,"Response overdue. ",IF($I295+$C$4-TODAY()&lt;=$C$5,"Response due soon. ","Awaiting response. ")),"")&amp;IF(AND($M295="Done",$L295=""),"Add date closed. ","")))</f>
        <v/>
      </c>
      <c r="T295" s="16">
        <f>IF($B295="","",IF(OR($M295="Done",$M295="Not proceeding"),"Closed",IF(OR(ISNUMBER(SEARCH("Past due",$S295)),ISNUMBER(SEARCH("Response overdue",$S295))),"Overdue",IF(ISNUMBER(SEARCH("soon",$S295)),"Due soon",IF(OR($G295="",$H295=""),"Needs owner or date","On track")))))</f>
        <v/>
      </c>
    </row>
    <row r="296">
      <c r="A296" s="13">
        <f>IF($B296="","",ROW()-7)</f>
        <v/>
      </c>
      <c r="B296" s="14" t="n"/>
      <c r="C296" s="13" t="n"/>
      <c r="D296" s="13" t="n"/>
      <c r="E296" s="14" t="n"/>
      <c r="F296" s="15" t="n"/>
      <c r="G296" s="13" t="n"/>
      <c r="H296" s="15" t="n"/>
      <c r="I296" s="15" t="n"/>
      <c r="J296" s="15" t="n"/>
      <c r="K296" s="13" t="n"/>
      <c r="L296" s="15" t="n"/>
      <c r="M296" s="13" t="n"/>
      <c r="N296" s="14" t="n"/>
      <c r="O296" s="16">
        <f>IF(OR($B296="",$F296=""),"",IF($L296&lt;&gt;"",$L296-$F296,TODAY()-$F296))</f>
        <v/>
      </c>
      <c r="P296" s="16">
        <f>IF($I296="","",IF($J296&lt;&gt;"",$J296-$I296,TODAY()-$I296))</f>
        <v/>
      </c>
      <c r="Q296" s="16">
        <f>IF(OR($L296="",$H296=""),"",IF($L296&lt;=$H296,"Yes","No"))</f>
        <v/>
      </c>
      <c r="R296" s="16">
        <f>IF(OR($B296="",$H296="",OR($M296="Done",$M296="Not proceeding")),"",$H296-TODAY())</f>
        <v/>
      </c>
      <c r="S296" s="17">
        <f>IF($B296="","",TRIM(IF(OR($M296="Done",$M296="Not proceeding"),"",IF($G296="","No owner. ","")&amp;IF($H296="","No due date. ",IF($H296&lt;TODAY(),"Past due date. ",IF($H296-TODAY()&lt;=$C$5,"Due soon. ",""))))&amp;IF(AND($D296="Recommendation",$I296=""),"Recommendation not sent. ","")&amp;IF(AND($I296&lt;&gt;"",$J296=""),IF(TODAY()-$I296&gt;$C$4,"Response overdue. ",IF($I296+$C$4-TODAY()&lt;=$C$5,"Response due soon. ","Awaiting response. ")),"")&amp;IF(AND($M296="Done",$L296=""),"Add date closed. ","")))</f>
        <v/>
      </c>
      <c r="T296" s="16">
        <f>IF($B296="","",IF(OR($M296="Done",$M296="Not proceeding"),"Closed",IF(OR(ISNUMBER(SEARCH("Past due",$S296)),ISNUMBER(SEARCH("Response overdue",$S296))),"Overdue",IF(ISNUMBER(SEARCH("soon",$S296)),"Due soon",IF(OR($G296="",$H296=""),"Needs owner or date","On track")))))</f>
        <v/>
      </c>
    </row>
    <row r="297">
      <c r="A297" s="13">
        <f>IF($B297="","",ROW()-7)</f>
        <v/>
      </c>
      <c r="B297" s="14" t="n"/>
      <c r="C297" s="13" t="n"/>
      <c r="D297" s="13" t="n"/>
      <c r="E297" s="14" t="n"/>
      <c r="F297" s="15" t="n"/>
      <c r="G297" s="13" t="n"/>
      <c r="H297" s="15" t="n"/>
      <c r="I297" s="15" t="n"/>
      <c r="J297" s="15" t="n"/>
      <c r="K297" s="13" t="n"/>
      <c r="L297" s="15" t="n"/>
      <c r="M297" s="13" t="n"/>
      <c r="N297" s="14" t="n"/>
      <c r="O297" s="16">
        <f>IF(OR($B297="",$F297=""),"",IF($L297&lt;&gt;"",$L297-$F297,TODAY()-$F297))</f>
        <v/>
      </c>
      <c r="P297" s="16">
        <f>IF($I297="","",IF($J297&lt;&gt;"",$J297-$I297,TODAY()-$I297))</f>
        <v/>
      </c>
      <c r="Q297" s="16">
        <f>IF(OR($L297="",$H297=""),"",IF($L297&lt;=$H297,"Yes","No"))</f>
        <v/>
      </c>
      <c r="R297" s="16">
        <f>IF(OR($B297="",$H297="",OR($M297="Done",$M297="Not proceeding")),"",$H297-TODAY())</f>
        <v/>
      </c>
      <c r="S297" s="17">
        <f>IF($B297="","",TRIM(IF(OR($M297="Done",$M297="Not proceeding"),"",IF($G297="","No owner. ","")&amp;IF($H297="","No due date. ",IF($H297&lt;TODAY(),"Past due date. ",IF($H297-TODAY()&lt;=$C$5,"Due soon. ",""))))&amp;IF(AND($D297="Recommendation",$I297=""),"Recommendation not sent. ","")&amp;IF(AND($I297&lt;&gt;"",$J297=""),IF(TODAY()-$I297&gt;$C$4,"Response overdue. ",IF($I297+$C$4-TODAY()&lt;=$C$5,"Response due soon. ","Awaiting response. ")),"")&amp;IF(AND($M297="Done",$L297=""),"Add date closed. ","")))</f>
        <v/>
      </c>
      <c r="T297" s="16">
        <f>IF($B297="","",IF(OR($M297="Done",$M297="Not proceeding"),"Closed",IF(OR(ISNUMBER(SEARCH("Past due",$S297)),ISNUMBER(SEARCH("Response overdue",$S297))),"Overdue",IF(ISNUMBER(SEARCH("soon",$S297)),"Due soon",IF(OR($G297="",$H297=""),"Needs owner or date","On track")))))</f>
        <v/>
      </c>
    </row>
    <row r="298">
      <c r="A298" s="13">
        <f>IF($B298="","",ROW()-7)</f>
        <v/>
      </c>
      <c r="B298" s="14" t="n"/>
      <c r="C298" s="13" t="n"/>
      <c r="D298" s="13" t="n"/>
      <c r="E298" s="14" t="n"/>
      <c r="F298" s="15" t="n"/>
      <c r="G298" s="13" t="n"/>
      <c r="H298" s="15" t="n"/>
      <c r="I298" s="15" t="n"/>
      <c r="J298" s="15" t="n"/>
      <c r="K298" s="13" t="n"/>
      <c r="L298" s="15" t="n"/>
      <c r="M298" s="13" t="n"/>
      <c r="N298" s="14" t="n"/>
      <c r="O298" s="16">
        <f>IF(OR($B298="",$F298=""),"",IF($L298&lt;&gt;"",$L298-$F298,TODAY()-$F298))</f>
        <v/>
      </c>
      <c r="P298" s="16">
        <f>IF($I298="","",IF($J298&lt;&gt;"",$J298-$I298,TODAY()-$I298))</f>
        <v/>
      </c>
      <c r="Q298" s="16">
        <f>IF(OR($L298="",$H298=""),"",IF($L298&lt;=$H298,"Yes","No"))</f>
        <v/>
      </c>
      <c r="R298" s="16">
        <f>IF(OR($B298="",$H298="",OR($M298="Done",$M298="Not proceeding")),"",$H298-TODAY())</f>
        <v/>
      </c>
      <c r="S298" s="17">
        <f>IF($B298="","",TRIM(IF(OR($M298="Done",$M298="Not proceeding"),"",IF($G298="","No owner. ","")&amp;IF($H298="","No due date. ",IF($H298&lt;TODAY(),"Past due date. ",IF($H298-TODAY()&lt;=$C$5,"Due soon. ",""))))&amp;IF(AND($D298="Recommendation",$I298=""),"Recommendation not sent. ","")&amp;IF(AND($I298&lt;&gt;"",$J298=""),IF(TODAY()-$I298&gt;$C$4,"Response overdue. ",IF($I298+$C$4-TODAY()&lt;=$C$5,"Response due soon. ","Awaiting response. ")),"")&amp;IF(AND($M298="Done",$L298=""),"Add date closed. ","")))</f>
        <v/>
      </c>
      <c r="T298" s="16">
        <f>IF($B298="","",IF(OR($M298="Done",$M298="Not proceeding"),"Closed",IF(OR(ISNUMBER(SEARCH("Past due",$S298)),ISNUMBER(SEARCH("Response overdue",$S298))),"Overdue",IF(ISNUMBER(SEARCH("soon",$S298)),"Due soon",IF(OR($G298="",$H298=""),"Needs owner or date","On track")))))</f>
        <v/>
      </c>
    </row>
    <row r="299">
      <c r="A299" s="13">
        <f>IF($B299="","",ROW()-7)</f>
        <v/>
      </c>
      <c r="B299" s="14" t="n"/>
      <c r="C299" s="13" t="n"/>
      <c r="D299" s="13" t="n"/>
      <c r="E299" s="14" t="n"/>
      <c r="F299" s="15" t="n"/>
      <c r="G299" s="13" t="n"/>
      <c r="H299" s="15" t="n"/>
      <c r="I299" s="15" t="n"/>
      <c r="J299" s="15" t="n"/>
      <c r="K299" s="13" t="n"/>
      <c r="L299" s="15" t="n"/>
      <c r="M299" s="13" t="n"/>
      <c r="N299" s="14" t="n"/>
      <c r="O299" s="16">
        <f>IF(OR($B299="",$F299=""),"",IF($L299&lt;&gt;"",$L299-$F299,TODAY()-$F299))</f>
        <v/>
      </c>
      <c r="P299" s="16">
        <f>IF($I299="","",IF($J299&lt;&gt;"",$J299-$I299,TODAY()-$I299))</f>
        <v/>
      </c>
      <c r="Q299" s="16">
        <f>IF(OR($L299="",$H299=""),"",IF($L299&lt;=$H299,"Yes","No"))</f>
        <v/>
      </c>
      <c r="R299" s="16">
        <f>IF(OR($B299="",$H299="",OR($M299="Done",$M299="Not proceeding")),"",$H299-TODAY())</f>
        <v/>
      </c>
      <c r="S299" s="17">
        <f>IF($B299="","",TRIM(IF(OR($M299="Done",$M299="Not proceeding"),"",IF($G299="","No owner. ","")&amp;IF($H299="","No due date. ",IF($H299&lt;TODAY(),"Past due date. ",IF($H299-TODAY()&lt;=$C$5,"Due soon. ",""))))&amp;IF(AND($D299="Recommendation",$I299=""),"Recommendation not sent. ","")&amp;IF(AND($I299&lt;&gt;"",$J299=""),IF(TODAY()-$I299&gt;$C$4,"Response overdue. ",IF($I299+$C$4-TODAY()&lt;=$C$5,"Response due soon. ","Awaiting response. ")),"")&amp;IF(AND($M299="Done",$L299=""),"Add date closed. ","")))</f>
        <v/>
      </c>
      <c r="T299" s="16">
        <f>IF($B299="","",IF(OR($M299="Done",$M299="Not proceeding"),"Closed",IF(OR(ISNUMBER(SEARCH("Past due",$S299)),ISNUMBER(SEARCH("Response overdue",$S299))),"Overdue",IF(ISNUMBER(SEARCH("soon",$S299)),"Due soon",IF(OR($G299="",$H299=""),"Needs owner or date","On track")))))</f>
        <v/>
      </c>
    </row>
    <row r="300">
      <c r="A300" s="13">
        <f>IF($B300="","",ROW()-7)</f>
        <v/>
      </c>
      <c r="B300" s="14" t="n"/>
      <c r="C300" s="13" t="n"/>
      <c r="D300" s="13" t="n"/>
      <c r="E300" s="14" t="n"/>
      <c r="F300" s="15" t="n"/>
      <c r="G300" s="13" t="n"/>
      <c r="H300" s="15" t="n"/>
      <c r="I300" s="15" t="n"/>
      <c r="J300" s="15" t="n"/>
      <c r="K300" s="13" t="n"/>
      <c r="L300" s="15" t="n"/>
      <c r="M300" s="13" t="n"/>
      <c r="N300" s="14" t="n"/>
      <c r="O300" s="16">
        <f>IF(OR($B300="",$F300=""),"",IF($L300&lt;&gt;"",$L300-$F300,TODAY()-$F300))</f>
        <v/>
      </c>
      <c r="P300" s="16">
        <f>IF($I300="","",IF($J300&lt;&gt;"",$J300-$I300,TODAY()-$I300))</f>
        <v/>
      </c>
      <c r="Q300" s="16">
        <f>IF(OR($L300="",$H300=""),"",IF($L300&lt;=$H300,"Yes","No"))</f>
        <v/>
      </c>
      <c r="R300" s="16">
        <f>IF(OR($B300="",$H300="",OR($M300="Done",$M300="Not proceeding")),"",$H300-TODAY())</f>
        <v/>
      </c>
      <c r="S300" s="17">
        <f>IF($B300="","",TRIM(IF(OR($M300="Done",$M300="Not proceeding"),"",IF($G300="","No owner. ","")&amp;IF($H300="","No due date. ",IF($H300&lt;TODAY(),"Past due date. ",IF($H300-TODAY()&lt;=$C$5,"Due soon. ",""))))&amp;IF(AND($D300="Recommendation",$I300=""),"Recommendation not sent. ","")&amp;IF(AND($I300&lt;&gt;"",$J300=""),IF(TODAY()-$I300&gt;$C$4,"Response overdue. ",IF($I300+$C$4-TODAY()&lt;=$C$5,"Response due soon. ","Awaiting response. ")),"")&amp;IF(AND($M300="Done",$L300=""),"Add date closed. ","")))</f>
        <v/>
      </c>
      <c r="T300" s="16">
        <f>IF($B300="","",IF(OR($M300="Done",$M300="Not proceeding"),"Closed",IF(OR(ISNUMBER(SEARCH("Past due",$S300)),ISNUMBER(SEARCH("Response overdue",$S300))),"Overdue",IF(ISNUMBER(SEARCH("soon",$S300)),"Due soon",IF(OR($G300="",$H300=""),"Needs owner or date","On track")))))</f>
        <v/>
      </c>
    </row>
    <row r="301">
      <c r="A301" s="13">
        <f>IF($B301="","",ROW()-7)</f>
        <v/>
      </c>
      <c r="B301" s="14" t="n"/>
      <c r="C301" s="13" t="n"/>
      <c r="D301" s="13" t="n"/>
      <c r="E301" s="14" t="n"/>
      <c r="F301" s="15" t="n"/>
      <c r="G301" s="13" t="n"/>
      <c r="H301" s="15" t="n"/>
      <c r="I301" s="15" t="n"/>
      <c r="J301" s="15" t="n"/>
      <c r="K301" s="13" t="n"/>
      <c r="L301" s="15" t="n"/>
      <c r="M301" s="13" t="n"/>
      <c r="N301" s="14" t="n"/>
      <c r="O301" s="16">
        <f>IF(OR($B301="",$F301=""),"",IF($L301&lt;&gt;"",$L301-$F301,TODAY()-$F301))</f>
        <v/>
      </c>
      <c r="P301" s="16">
        <f>IF($I301="","",IF($J301&lt;&gt;"",$J301-$I301,TODAY()-$I301))</f>
        <v/>
      </c>
      <c r="Q301" s="16">
        <f>IF(OR($L301="",$H301=""),"",IF($L301&lt;=$H301,"Yes","No"))</f>
        <v/>
      </c>
      <c r="R301" s="16">
        <f>IF(OR($B301="",$H301="",OR($M301="Done",$M301="Not proceeding")),"",$H301-TODAY())</f>
        <v/>
      </c>
      <c r="S301" s="17">
        <f>IF($B301="","",TRIM(IF(OR($M301="Done",$M301="Not proceeding"),"",IF($G301="","No owner. ","")&amp;IF($H301="","No due date. ",IF($H301&lt;TODAY(),"Past due date. ",IF($H301-TODAY()&lt;=$C$5,"Due soon. ",""))))&amp;IF(AND($D301="Recommendation",$I301=""),"Recommendation not sent. ","")&amp;IF(AND($I301&lt;&gt;"",$J301=""),IF(TODAY()-$I301&gt;$C$4,"Response overdue. ",IF($I301+$C$4-TODAY()&lt;=$C$5,"Response due soon. ","Awaiting response. ")),"")&amp;IF(AND($M301="Done",$L301=""),"Add date closed. ","")))</f>
        <v/>
      </c>
      <c r="T301" s="16">
        <f>IF($B301="","",IF(OR($M301="Done",$M301="Not proceeding"),"Closed",IF(OR(ISNUMBER(SEARCH("Past due",$S301)),ISNUMBER(SEARCH("Response overdue",$S301))),"Overdue",IF(ISNUMBER(SEARCH("soon",$S301)),"Due soon",IF(OR($G301="",$H301=""),"Needs owner or date","On track")))))</f>
        <v/>
      </c>
    </row>
    <row r="302">
      <c r="A302" s="13">
        <f>IF($B302="","",ROW()-7)</f>
        <v/>
      </c>
      <c r="B302" s="14" t="n"/>
      <c r="C302" s="13" t="n"/>
      <c r="D302" s="13" t="n"/>
      <c r="E302" s="14" t="n"/>
      <c r="F302" s="15" t="n"/>
      <c r="G302" s="13" t="n"/>
      <c r="H302" s="15" t="n"/>
      <c r="I302" s="15" t="n"/>
      <c r="J302" s="15" t="n"/>
      <c r="K302" s="13" t="n"/>
      <c r="L302" s="15" t="n"/>
      <c r="M302" s="13" t="n"/>
      <c r="N302" s="14" t="n"/>
      <c r="O302" s="16">
        <f>IF(OR($B302="",$F302=""),"",IF($L302&lt;&gt;"",$L302-$F302,TODAY()-$F302))</f>
        <v/>
      </c>
      <c r="P302" s="16">
        <f>IF($I302="","",IF($J302&lt;&gt;"",$J302-$I302,TODAY()-$I302))</f>
        <v/>
      </c>
      <c r="Q302" s="16">
        <f>IF(OR($L302="",$H302=""),"",IF($L302&lt;=$H302,"Yes","No"))</f>
        <v/>
      </c>
      <c r="R302" s="16">
        <f>IF(OR($B302="",$H302="",OR($M302="Done",$M302="Not proceeding")),"",$H302-TODAY())</f>
        <v/>
      </c>
      <c r="S302" s="17">
        <f>IF($B302="","",TRIM(IF(OR($M302="Done",$M302="Not proceeding"),"",IF($G302="","No owner. ","")&amp;IF($H302="","No due date. ",IF($H302&lt;TODAY(),"Past due date. ",IF($H302-TODAY()&lt;=$C$5,"Due soon. ",""))))&amp;IF(AND($D302="Recommendation",$I302=""),"Recommendation not sent. ","")&amp;IF(AND($I302&lt;&gt;"",$J302=""),IF(TODAY()-$I302&gt;$C$4,"Response overdue. ",IF($I302+$C$4-TODAY()&lt;=$C$5,"Response due soon. ","Awaiting response. ")),"")&amp;IF(AND($M302="Done",$L302=""),"Add date closed. ","")))</f>
        <v/>
      </c>
      <c r="T302" s="16">
        <f>IF($B302="","",IF(OR($M302="Done",$M302="Not proceeding"),"Closed",IF(OR(ISNUMBER(SEARCH("Past due",$S302)),ISNUMBER(SEARCH("Response overdue",$S302))),"Overdue",IF(ISNUMBER(SEARCH("soon",$S302)),"Due soon",IF(OR($G302="",$H302=""),"Needs owner or date","On track")))))</f>
        <v/>
      </c>
    </row>
    <row r="303">
      <c r="A303" s="13">
        <f>IF($B303="","",ROW()-7)</f>
        <v/>
      </c>
      <c r="B303" s="14" t="n"/>
      <c r="C303" s="13" t="n"/>
      <c r="D303" s="13" t="n"/>
      <c r="E303" s="14" t="n"/>
      <c r="F303" s="15" t="n"/>
      <c r="G303" s="13" t="n"/>
      <c r="H303" s="15" t="n"/>
      <c r="I303" s="15" t="n"/>
      <c r="J303" s="15" t="n"/>
      <c r="K303" s="13" t="n"/>
      <c r="L303" s="15" t="n"/>
      <c r="M303" s="13" t="n"/>
      <c r="N303" s="14" t="n"/>
      <c r="O303" s="16">
        <f>IF(OR($B303="",$F303=""),"",IF($L303&lt;&gt;"",$L303-$F303,TODAY()-$F303))</f>
        <v/>
      </c>
      <c r="P303" s="16">
        <f>IF($I303="","",IF($J303&lt;&gt;"",$J303-$I303,TODAY()-$I303))</f>
        <v/>
      </c>
      <c r="Q303" s="16">
        <f>IF(OR($L303="",$H303=""),"",IF($L303&lt;=$H303,"Yes","No"))</f>
        <v/>
      </c>
      <c r="R303" s="16">
        <f>IF(OR($B303="",$H303="",OR($M303="Done",$M303="Not proceeding")),"",$H303-TODAY())</f>
        <v/>
      </c>
      <c r="S303" s="17">
        <f>IF($B303="","",TRIM(IF(OR($M303="Done",$M303="Not proceeding"),"",IF($G303="","No owner. ","")&amp;IF($H303="","No due date. ",IF($H303&lt;TODAY(),"Past due date. ",IF($H303-TODAY()&lt;=$C$5,"Due soon. ",""))))&amp;IF(AND($D303="Recommendation",$I303=""),"Recommendation not sent. ","")&amp;IF(AND($I303&lt;&gt;"",$J303=""),IF(TODAY()-$I303&gt;$C$4,"Response overdue. ",IF($I303+$C$4-TODAY()&lt;=$C$5,"Response due soon. ","Awaiting response. ")),"")&amp;IF(AND($M303="Done",$L303=""),"Add date closed. ","")))</f>
        <v/>
      </c>
      <c r="T303" s="16">
        <f>IF($B303="","",IF(OR($M303="Done",$M303="Not proceeding"),"Closed",IF(OR(ISNUMBER(SEARCH("Past due",$S303)),ISNUMBER(SEARCH("Response overdue",$S303))),"Overdue",IF(ISNUMBER(SEARCH("soon",$S303)),"Due soon",IF(OR($G303="",$H303=""),"Needs owner or date","On track")))))</f>
        <v/>
      </c>
    </row>
    <row r="304">
      <c r="A304" s="13">
        <f>IF($B304="","",ROW()-7)</f>
        <v/>
      </c>
      <c r="B304" s="14" t="n"/>
      <c r="C304" s="13" t="n"/>
      <c r="D304" s="13" t="n"/>
      <c r="E304" s="14" t="n"/>
      <c r="F304" s="15" t="n"/>
      <c r="G304" s="13" t="n"/>
      <c r="H304" s="15" t="n"/>
      <c r="I304" s="15" t="n"/>
      <c r="J304" s="15" t="n"/>
      <c r="K304" s="13" t="n"/>
      <c r="L304" s="15" t="n"/>
      <c r="M304" s="13" t="n"/>
      <c r="N304" s="14" t="n"/>
      <c r="O304" s="16">
        <f>IF(OR($B304="",$F304=""),"",IF($L304&lt;&gt;"",$L304-$F304,TODAY()-$F304))</f>
        <v/>
      </c>
      <c r="P304" s="16">
        <f>IF($I304="","",IF($J304&lt;&gt;"",$J304-$I304,TODAY()-$I304))</f>
        <v/>
      </c>
      <c r="Q304" s="16">
        <f>IF(OR($L304="",$H304=""),"",IF($L304&lt;=$H304,"Yes","No"))</f>
        <v/>
      </c>
      <c r="R304" s="16">
        <f>IF(OR($B304="",$H304="",OR($M304="Done",$M304="Not proceeding")),"",$H304-TODAY())</f>
        <v/>
      </c>
      <c r="S304" s="17">
        <f>IF($B304="","",TRIM(IF(OR($M304="Done",$M304="Not proceeding"),"",IF($G304="","No owner. ","")&amp;IF($H304="","No due date. ",IF($H304&lt;TODAY(),"Past due date. ",IF($H304-TODAY()&lt;=$C$5,"Due soon. ",""))))&amp;IF(AND($D304="Recommendation",$I304=""),"Recommendation not sent. ","")&amp;IF(AND($I304&lt;&gt;"",$J304=""),IF(TODAY()-$I304&gt;$C$4,"Response overdue. ",IF($I304+$C$4-TODAY()&lt;=$C$5,"Response due soon. ","Awaiting response. ")),"")&amp;IF(AND($M304="Done",$L304=""),"Add date closed. ","")))</f>
        <v/>
      </c>
      <c r="T304" s="16">
        <f>IF($B304="","",IF(OR($M304="Done",$M304="Not proceeding"),"Closed",IF(OR(ISNUMBER(SEARCH("Past due",$S304)),ISNUMBER(SEARCH("Response overdue",$S304))),"Overdue",IF(ISNUMBER(SEARCH("soon",$S304)),"Due soon",IF(OR($G304="",$H304=""),"Needs owner or date","On track")))))</f>
        <v/>
      </c>
    </row>
    <row r="305">
      <c r="A305" s="13">
        <f>IF($B305="","",ROW()-7)</f>
        <v/>
      </c>
      <c r="B305" s="14" t="n"/>
      <c r="C305" s="13" t="n"/>
      <c r="D305" s="13" t="n"/>
      <c r="E305" s="14" t="n"/>
      <c r="F305" s="15" t="n"/>
      <c r="G305" s="13" t="n"/>
      <c r="H305" s="15" t="n"/>
      <c r="I305" s="15" t="n"/>
      <c r="J305" s="15" t="n"/>
      <c r="K305" s="13" t="n"/>
      <c r="L305" s="15" t="n"/>
      <c r="M305" s="13" t="n"/>
      <c r="N305" s="14" t="n"/>
      <c r="O305" s="16">
        <f>IF(OR($B305="",$F305=""),"",IF($L305&lt;&gt;"",$L305-$F305,TODAY()-$F305))</f>
        <v/>
      </c>
      <c r="P305" s="16">
        <f>IF($I305="","",IF($J305&lt;&gt;"",$J305-$I305,TODAY()-$I305))</f>
        <v/>
      </c>
      <c r="Q305" s="16">
        <f>IF(OR($L305="",$H305=""),"",IF($L305&lt;=$H305,"Yes","No"))</f>
        <v/>
      </c>
      <c r="R305" s="16">
        <f>IF(OR($B305="",$H305="",OR($M305="Done",$M305="Not proceeding")),"",$H305-TODAY())</f>
        <v/>
      </c>
      <c r="S305" s="17">
        <f>IF($B305="","",TRIM(IF(OR($M305="Done",$M305="Not proceeding"),"",IF($G305="","No owner. ","")&amp;IF($H305="","No due date. ",IF($H305&lt;TODAY(),"Past due date. ",IF($H305-TODAY()&lt;=$C$5,"Due soon. ",""))))&amp;IF(AND($D305="Recommendation",$I305=""),"Recommendation not sent. ","")&amp;IF(AND($I305&lt;&gt;"",$J305=""),IF(TODAY()-$I305&gt;$C$4,"Response overdue. ",IF($I305+$C$4-TODAY()&lt;=$C$5,"Response due soon. ","Awaiting response. ")),"")&amp;IF(AND($M305="Done",$L305=""),"Add date closed. ","")))</f>
        <v/>
      </c>
      <c r="T305" s="16">
        <f>IF($B305="","",IF(OR($M305="Done",$M305="Not proceeding"),"Closed",IF(OR(ISNUMBER(SEARCH("Past due",$S305)),ISNUMBER(SEARCH("Response overdue",$S305))),"Overdue",IF(ISNUMBER(SEARCH("soon",$S305)),"Due soon",IF(OR($G305="",$H305=""),"Needs owner or date","On track")))))</f>
        <v/>
      </c>
    </row>
    <row r="306">
      <c r="A306" s="13">
        <f>IF($B306="","",ROW()-7)</f>
        <v/>
      </c>
      <c r="B306" s="14" t="n"/>
      <c r="C306" s="13" t="n"/>
      <c r="D306" s="13" t="n"/>
      <c r="E306" s="14" t="n"/>
      <c r="F306" s="15" t="n"/>
      <c r="G306" s="13" t="n"/>
      <c r="H306" s="15" t="n"/>
      <c r="I306" s="15" t="n"/>
      <c r="J306" s="15" t="n"/>
      <c r="K306" s="13" t="n"/>
      <c r="L306" s="15" t="n"/>
      <c r="M306" s="13" t="n"/>
      <c r="N306" s="14" t="n"/>
      <c r="O306" s="16">
        <f>IF(OR($B306="",$F306=""),"",IF($L306&lt;&gt;"",$L306-$F306,TODAY()-$F306))</f>
        <v/>
      </c>
      <c r="P306" s="16">
        <f>IF($I306="","",IF($J306&lt;&gt;"",$J306-$I306,TODAY()-$I306))</f>
        <v/>
      </c>
      <c r="Q306" s="16">
        <f>IF(OR($L306="",$H306=""),"",IF($L306&lt;=$H306,"Yes","No"))</f>
        <v/>
      </c>
      <c r="R306" s="16">
        <f>IF(OR($B306="",$H306="",OR($M306="Done",$M306="Not proceeding")),"",$H306-TODAY())</f>
        <v/>
      </c>
      <c r="S306" s="17">
        <f>IF($B306="","",TRIM(IF(OR($M306="Done",$M306="Not proceeding"),"",IF($G306="","No owner. ","")&amp;IF($H306="","No due date. ",IF($H306&lt;TODAY(),"Past due date. ",IF($H306-TODAY()&lt;=$C$5,"Due soon. ",""))))&amp;IF(AND($D306="Recommendation",$I306=""),"Recommendation not sent. ","")&amp;IF(AND($I306&lt;&gt;"",$J306=""),IF(TODAY()-$I306&gt;$C$4,"Response overdue. ",IF($I306+$C$4-TODAY()&lt;=$C$5,"Response due soon. ","Awaiting response. ")),"")&amp;IF(AND($M306="Done",$L306=""),"Add date closed. ","")))</f>
        <v/>
      </c>
      <c r="T306" s="16">
        <f>IF($B306="","",IF(OR($M306="Done",$M306="Not proceeding"),"Closed",IF(OR(ISNUMBER(SEARCH("Past due",$S306)),ISNUMBER(SEARCH("Response overdue",$S306))),"Overdue",IF(ISNUMBER(SEARCH("soon",$S306)),"Due soon",IF(OR($G306="",$H306=""),"Needs owner or date","On track")))))</f>
        <v/>
      </c>
    </row>
    <row r="307">
      <c r="A307" s="13">
        <f>IF($B307="","",ROW()-7)</f>
        <v/>
      </c>
      <c r="B307" s="14" t="n"/>
      <c r="C307" s="13" t="n"/>
      <c r="D307" s="13" t="n"/>
      <c r="E307" s="14" t="n"/>
      <c r="F307" s="15" t="n"/>
      <c r="G307" s="13" t="n"/>
      <c r="H307" s="15" t="n"/>
      <c r="I307" s="15" t="n"/>
      <c r="J307" s="15" t="n"/>
      <c r="K307" s="13" t="n"/>
      <c r="L307" s="15" t="n"/>
      <c r="M307" s="13" t="n"/>
      <c r="N307" s="14" t="n"/>
      <c r="O307" s="16">
        <f>IF(OR($B307="",$F307=""),"",IF($L307&lt;&gt;"",$L307-$F307,TODAY()-$F307))</f>
        <v/>
      </c>
      <c r="P307" s="16">
        <f>IF($I307="","",IF($J307&lt;&gt;"",$J307-$I307,TODAY()-$I307))</f>
        <v/>
      </c>
      <c r="Q307" s="16">
        <f>IF(OR($L307="",$H307=""),"",IF($L307&lt;=$H307,"Yes","No"))</f>
        <v/>
      </c>
      <c r="R307" s="16">
        <f>IF(OR($B307="",$H307="",OR($M307="Done",$M307="Not proceeding")),"",$H307-TODAY())</f>
        <v/>
      </c>
      <c r="S307" s="17">
        <f>IF($B307="","",TRIM(IF(OR($M307="Done",$M307="Not proceeding"),"",IF($G307="","No owner. ","")&amp;IF($H307="","No due date. ",IF($H307&lt;TODAY(),"Past due date. ",IF($H307-TODAY()&lt;=$C$5,"Due soon. ",""))))&amp;IF(AND($D307="Recommendation",$I307=""),"Recommendation not sent. ","")&amp;IF(AND($I307&lt;&gt;"",$J307=""),IF(TODAY()-$I307&gt;$C$4,"Response overdue. ",IF($I307+$C$4-TODAY()&lt;=$C$5,"Response due soon. ","Awaiting response. ")),"")&amp;IF(AND($M307="Done",$L307=""),"Add date closed. ","")))</f>
        <v/>
      </c>
      <c r="T307" s="16">
        <f>IF($B307="","",IF(OR($M307="Done",$M307="Not proceeding"),"Closed",IF(OR(ISNUMBER(SEARCH("Past due",$S307)),ISNUMBER(SEARCH("Response overdue",$S307))),"Overdue",IF(ISNUMBER(SEARCH("soon",$S307)),"Due soon",IF(OR($G307="",$H307=""),"Needs owner or date","On track")))))</f>
        <v/>
      </c>
    </row>
  </sheetData>
  <conditionalFormatting sqref="T8:T307">
    <cfRule type="expression" priority="1" dxfId="0">
      <formula>T8="Overdue"</formula>
    </cfRule>
    <cfRule type="expression" priority="2" dxfId="1">
      <formula>T8="Due soon"</formula>
    </cfRule>
    <cfRule type="expression" priority="3" dxfId="2">
      <formula>T8="On track"</formula>
    </cfRule>
    <cfRule type="expression" priority="4" dxfId="1">
      <formula>T8="Needs owner or date"</formula>
    </cfRule>
    <cfRule type="expression" priority="5" dxfId="3">
      <formula>T8="Closed"</formula>
    </cfRule>
  </conditionalFormatting>
  <dataValidations count="6">
    <dataValidation sqref="C8:C307" showDropDown="0" showInputMessage="0" showErrorMessage="0" allowBlank="1" type="list">
      <formula1>=Lists!$A$2:$A$10</formula1>
    </dataValidation>
    <dataValidation sqref="D8:D307" showDropDown="0" showInputMessage="0" showErrorMessage="0" allowBlank="1" type="list">
      <formula1>=Lists!$B$2:$B$3</formula1>
    </dataValidation>
    <dataValidation sqref="M8:M307" showDropDown="0" showInputMessage="0" showErrorMessage="0" allowBlank="1" type="list">
      <formula1>=Lists!$C$2:$C$5</formula1>
    </dataValidation>
    <dataValidation sqref="K8:K307" showDropDown="0" showInputMessage="0" showErrorMessage="0" allowBlank="1" type="list">
      <formula1>=Lists!$D$2:$D$4</formula1>
    </dataValidation>
    <dataValidation sqref="F8:F307 H8:H307 I8:I307 J8:J307 L8:L307" showDropDown="0" showInputMessage="0" showErrorMessage="1" allowBlank="1" error="Enter a date, for example 2026-10-23." type="date" operator="greaterThan">
      <formula1>36526</formula1>
    </dataValidation>
    <dataValidation sqref="C4 C5" showDropDown="0" showInputMessage="0" showErrorMessage="0" allowBlank="0" type="whole" operator="between">
      <formula1>1</formula1>
      <formula2>365</formula2>
    </dataValidation>
  </dataValidations>
  <pageMargins left="0.75" right="0.75" top="1" bottom="1" header="0.5" footer="0.5"/>
  <pageSetup orientation="landscape" fitToHeight="0"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B3:G25"/>
  <sheetViews>
    <sheetView showGridLines="0" workbookViewId="0">
      <selection activeCell="A1" sqref="A1"/>
    </sheetView>
  </sheetViews>
  <sheetFormatPr baseColWidth="8" defaultRowHeight="15"/>
  <cols>
    <col width="3" customWidth="1" min="1" max="1"/>
    <col width="44" customWidth="1" min="2" max="2"/>
    <col width="14" customWidth="1" min="3" max="3"/>
    <col width="4" customWidth="1" min="4" max="4"/>
    <col width="30" customWidth="1" min="5" max="5"/>
    <col width="12" customWidth="1" min="6" max="6"/>
    <col width="12" customWidth="1" min="7" max="7"/>
  </cols>
  <sheetData>
    <row r="1" ht="52" customHeight="1"/>
    <row r="3">
      <c r="B3" s="18" t="inlineStr">
        <is>
          <t>JHSC Action Item Summary</t>
        </is>
      </c>
    </row>
    <row r="4">
      <c r="B4" s="2" t="inlineStr">
        <is>
          <t>Updates automatically from the Tracker tab. Review it at the start of each JHSC meeting, under outstanding action items.</t>
        </is>
      </c>
    </row>
    <row r="6">
      <c r="B6" s="3" t="inlineStr">
        <is>
          <t>Overall</t>
        </is>
      </c>
      <c r="E6" s="3" t="inlineStr">
        <is>
          <t>By source</t>
        </is>
      </c>
      <c r="F6" s="8" t="inlineStr">
        <is>
          <t>Total</t>
        </is>
      </c>
      <c r="G6" s="8" t="inlineStr">
        <is>
          <t>Open</t>
        </is>
      </c>
    </row>
    <row r="7">
      <c r="B7" s="19" t="inlineStr">
        <is>
          <t>Items logged</t>
        </is>
      </c>
      <c r="C7" s="20">
        <f>COUNTA(Tracker!$B$8:$B$307)</f>
        <v/>
      </c>
      <c r="E7" s="21" t="inlineStr">
        <is>
          <t>Worker concern</t>
        </is>
      </c>
      <c r="F7" s="22">
        <f>COUNTIF(Tracker!$C$8:$C$307,Lists!$A$2)</f>
        <v/>
      </c>
      <c r="G7" s="22">
        <f>COUNTIFS(Tracker!$C$8:$C$307,Lists!$A$2,Tracker!$T$8:$T$307,"&lt;&gt;Closed")</f>
        <v/>
      </c>
    </row>
    <row r="8">
      <c r="B8" s="19" t="inlineStr">
        <is>
          <t>Open (not done or not proceeding)</t>
        </is>
      </c>
      <c r="C8" s="20">
        <f>COUNTIF(Tracker!$T$8:$T$307,"On track")+COUNTIF(Tracker!$T$8:$T$307,"Due soon")+COUNTIF(Tracker!$T$8:$T$307,"Overdue")+COUNTIF(Tracker!$T$8:$T$307,"Needs owner or date")</f>
        <v/>
      </c>
      <c r="E8" s="21" t="inlineStr">
        <is>
          <t>Workplace inspection</t>
        </is>
      </c>
      <c r="F8" s="22">
        <f>COUNTIF(Tracker!$C$8:$C$307,Lists!$A$3)</f>
        <v/>
      </c>
      <c r="G8" s="22">
        <f>COUNTIFS(Tracker!$C$8:$C$307,Lists!$A$3,Tracker!$T$8:$T$307,"&lt;&gt;Closed")</f>
        <v/>
      </c>
    </row>
    <row r="9">
      <c r="B9" s="19" t="inlineStr">
        <is>
          <t>Overdue</t>
        </is>
      </c>
      <c r="C9" s="20">
        <f>COUNTIF(Tracker!$T$8:$T$307,"Overdue")</f>
        <v/>
      </c>
      <c r="E9" s="21" t="inlineStr">
        <is>
          <t>Incident or investigation</t>
        </is>
      </c>
      <c r="F9" s="22">
        <f>COUNTIF(Tracker!$C$8:$C$307,Lists!$A$4)</f>
        <v/>
      </c>
      <c r="G9" s="22">
        <f>COUNTIFS(Tracker!$C$8:$C$307,Lists!$A$4,Tracker!$T$8:$T$307,"&lt;&gt;Closed")</f>
        <v/>
      </c>
    </row>
    <row r="10">
      <c r="B10" s="19" t="inlineStr">
        <is>
          <t>Due soon</t>
        </is>
      </c>
      <c r="C10" s="20">
        <f>COUNTIF(Tracker!$T$8:$T$307,"Due soon")</f>
        <v/>
      </c>
      <c r="E10" s="21" t="inlineStr">
        <is>
          <t>Hazard assessment</t>
        </is>
      </c>
      <c r="F10" s="22">
        <f>COUNTIF(Tracker!$C$8:$C$307,Lists!$A$5)</f>
        <v/>
      </c>
      <c r="G10" s="22">
        <f>COUNTIFS(Tracker!$C$8:$C$307,Lists!$A$5,Tracker!$T$8:$T$307,"&lt;&gt;Closed")</f>
        <v/>
      </c>
    </row>
    <row r="11">
      <c r="B11" s="19" t="inlineStr">
        <is>
          <t>Missing an owner or due date</t>
        </is>
      </c>
      <c r="C11" s="20">
        <f>COUNTIF(Tracker!$T$8:$T$307,"Needs owner or date")</f>
        <v/>
      </c>
      <c r="E11" s="21" t="inlineStr">
        <is>
          <t>New equipment or change</t>
        </is>
      </c>
      <c r="F11" s="22">
        <f>COUNTIF(Tracker!$C$8:$C$307,Lists!$A$6)</f>
        <v/>
      </c>
      <c r="G11" s="22">
        <f>COUNTIFS(Tracker!$C$8:$C$307,Lists!$A$6,Tracker!$T$8:$T$307,"&lt;&gt;Closed")</f>
        <v/>
      </c>
    </row>
    <row r="12">
      <c r="B12" s="19" t="inlineStr">
        <is>
          <t>Closed</t>
        </is>
      </c>
      <c r="C12" s="20">
        <f>COUNTIF(Tracker!$T$8:$T$307,"Closed")</f>
        <v/>
      </c>
      <c r="E12" s="21" t="inlineStr">
        <is>
          <t>Committee member</t>
        </is>
      </c>
      <c r="F12" s="22">
        <f>COUNTIF(Tracker!$C$8:$C$307,Lists!$A$7)</f>
        <v/>
      </c>
      <c r="G12" s="22">
        <f>COUNTIFS(Tracker!$C$8:$C$307,Lists!$A$7,Tracker!$T$8:$T$307,"&lt;&gt;Closed")</f>
        <v/>
      </c>
    </row>
    <row r="13">
      <c r="B13" s="19" t="inlineStr">
        <is>
          <t>Closed on time (% of closed items with a due date)</t>
        </is>
      </c>
      <c r="C13" s="23">
        <f>IFERROR(COUNTIF(Tracker!$Q$8:$Q$307,"Yes")/(COUNTIF(Tracker!$Q$8:$Q$307,"Yes")+COUNTIF(Tracker!$Q$8:$Q$307,"No")),"")</f>
        <v/>
      </c>
      <c r="E13" s="21" t="inlineStr">
        <is>
          <t>Employer or management</t>
        </is>
      </c>
      <c r="F13" s="22">
        <f>COUNTIF(Tracker!$C$8:$C$307,Lists!$A$8)</f>
        <v/>
      </c>
      <c r="G13" s="22">
        <f>COUNTIFS(Tracker!$C$8:$C$307,Lists!$A$8,Tracker!$T$8:$T$307,"&lt;&gt;Closed")</f>
        <v/>
      </c>
    </row>
    <row r="14">
      <c r="B14" s="19" t="inlineStr">
        <is>
          <t>Average days to close</t>
        </is>
      </c>
      <c r="C14" s="24">
        <f>IFERROR(AVERAGEIFS(Tracker!$O$8:$O$307,Tracker!$L$8:$L$307,"&lt;&gt;"),"")</f>
        <v/>
      </c>
      <c r="E14" s="21" t="inlineStr">
        <is>
          <t>Regulator</t>
        </is>
      </c>
      <c r="F14" s="22">
        <f>COUNTIF(Tracker!$C$8:$C$307,Lists!$A$9)</f>
        <v/>
      </c>
      <c r="G14" s="22">
        <f>COUNTIFS(Tracker!$C$8:$C$307,Lists!$A$9,Tracker!$T$8:$T$307,"&lt;&gt;Closed")</f>
        <v/>
      </c>
    </row>
    <row r="15">
      <c r="B15" s="19" t="inlineStr">
        <is>
          <t>Oldest open item (days)</t>
        </is>
      </c>
      <c r="C15" s="20">
        <f>IFERROR(_xlfn.MAXIFS(Tracker!$O$8:$O$307,Tracker!$T$8:$T$307,"&lt;&gt;Closed",Tracker!$B$8:$B$307,"&lt;&gt;"),"")</f>
        <v/>
      </c>
      <c r="E15" s="21" t="inlineStr">
        <is>
          <t>Other</t>
        </is>
      </c>
      <c r="F15" s="22">
        <f>COUNTIF(Tracker!$C$8:$C$307,Lists!$A$10)</f>
        <v/>
      </c>
      <c r="G15" s="22">
        <f>COUNTIFS(Tracker!$C$8:$C$307,Lists!$A$10,Tracker!$T$8:$T$307,"&lt;&gt;Closed")</f>
        <v/>
      </c>
    </row>
    <row r="17">
      <c r="B17" s="3" t="inlineStr">
        <is>
          <t>Recommendations to the employer</t>
        </is>
      </c>
      <c r="E17" s="3" t="inlineStr">
        <is>
          <t>By status</t>
        </is>
      </c>
    </row>
    <row r="18">
      <c r="B18" s="19" t="inlineStr">
        <is>
          <t>Recommendations logged</t>
        </is>
      </c>
      <c r="C18" s="20">
        <f>COUNTIF(Tracker!$D$8:$D$307,"Recommendation")</f>
        <v/>
      </c>
      <c r="E18" s="21" t="inlineStr">
        <is>
          <t>Open</t>
        </is>
      </c>
      <c r="F18" s="22">
        <f>COUNTIF(Tracker!$M$8:$M$307,Lists!$C$2)</f>
        <v/>
      </c>
    </row>
    <row r="19">
      <c r="B19" s="19" t="inlineStr">
        <is>
          <t>Sent to the employer</t>
        </is>
      </c>
      <c r="C19" s="20">
        <f>COUNTIFS(Tracker!$D$8:$D$307,"Recommendation",Tracker!$I$8:$I$307,"&lt;&gt;")</f>
        <v/>
      </c>
      <c r="E19" s="21" t="inlineStr">
        <is>
          <t>In progress</t>
        </is>
      </c>
      <c r="F19" s="22">
        <f>COUNTIF(Tracker!$M$8:$M$307,Lists!$C$3)</f>
        <v/>
      </c>
    </row>
    <row r="20">
      <c r="B20" s="19" t="inlineStr">
        <is>
          <t>Responses received</t>
        </is>
      </c>
      <c r="C20" s="20">
        <f>COUNTIFS(Tracker!$I$8:$I$307,"&lt;&gt;",Tracker!$J$8:$J$307,"&lt;&gt;")</f>
        <v/>
      </c>
      <c r="E20" s="21" t="inlineStr">
        <is>
          <t>Done</t>
        </is>
      </c>
      <c r="F20" s="22">
        <f>COUNTIF(Tracker!$M$8:$M$307,Lists!$C$4)</f>
        <v/>
      </c>
    </row>
    <row r="21">
      <c r="B21" s="19" t="inlineStr">
        <is>
          <t>Awaiting response</t>
        </is>
      </c>
      <c r="C21" s="20">
        <f>COUNTIF(Tracker!$S$8:$S$307,"*Awaiting response*")+COUNTIF(Tracker!$S$8:$S$307,"*Response due soon*")+COUNTIF(Tracker!$S$8:$S$307,"*Response overdue*")</f>
        <v/>
      </c>
      <c r="E21" s="21" t="inlineStr">
        <is>
          <t>Not proceeding</t>
        </is>
      </c>
      <c r="F21" s="22">
        <f>COUNTIF(Tracker!$M$8:$M$307,Lists!$C$5)</f>
        <v/>
      </c>
    </row>
    <row r="22">
      <c r="B22" s="19" t="inlineStr">
        <is>
          <t>Responses overdue (past the limit on the Tracker tab)</t>
        </is>
      </c>
      <c r="C22" s="20">
        <f>COUNTIF(Tracker!$S$8:$S$307,"*Response overdue*")</f>
        <v/>
      </c>
      <c r="E22" s="21" t="inlineStr">
        <is>
          <t>No status entered</t>
        </is>
      </c>
      <c r="F22" s="22">
        <f>COUNTIFS(Tracker!$B$8:$B$307,"&lt;&gt;",Tracker!$M$8:$M$307,"")</f>
        <v/>
      </c>
    </row>
    <row r="23">
      <c r="B23" s="19" t="inlineStr">
        <is>
          <t>Average days for the employer to respond</t>
        </is>
      </c>
      <c r="C23" s="24">
        <f>IFERROR(AVERAGEIFS(Tracker!$P$8:$P$307,Tracker!$J$8:$J$307,"&lt;&gt;"),"")</f>
        <v/>
      </c>
    </row>
    <row r="24">
      <c r="B24" s="19" t="inlineStr">
        <is>
          <t>Accepted or partly accepted</t>
        </is>
      </c>
      <c r="C24" s="20">
        <f>COUNTIF(Tracker!$K$8:$K$307,"Accepted")+COUNTIF(Tracker!$K$8:$K$307,"Partly accepted")</f>
        <v/>
      </c>
    </row>
    <row r="25">
      <c r="B25" s="19" t="inlineStr">
        <is>
          <t>Not accepted</t>
        </is>
      </c>
      <c r="C25" s="20">
        <f>COUNTIF(Tracker!$K$8:$K$307,"Not accepted")</f>
        <v/>
      </c>
    </row>
  </sheetData>
  <pageMargins left="0.75" right="0.75" top="1" bottom="1" header="0.5" footer="0.5"/>
  <pageSetup orientation="landscape" fitToHeight="0" fitToWidth="1"/>
  <drawing xmlns:r="http://schemas.openxmlformats.org/officeDocument/2006/relationships" r:id="rId1"/>
</worksheet>
</file>

<file path=xl/worksheets/sheet4.xml><?xml version="1.0" encoding="utf-8"?>
<worksheet xmlns="http://schemas.openxmlformats.org/spreadsheetml/2006/main">
  <sheetPr>
    <outlinePr summaryBelow="1" summaryRight="1"/>
    <pageSetUpPr fitToPage="1"/>
  </sheetPr>
  <dimension ref="A1:D10"/>
  <sheetViews>
    <sheetView workbookViewId="0">
      <selection activeCell="A1" sqref="A1"/>
    </sheetView>
  </sheetViews>
  <sheetFormatPr baseColWidth="8" defaultRowHeight="15"/>
  <cols>
    <col width="26" customWidth="1" min="1" max="1"/>
    <col width="26" customWidth="1" min="2" max="2"/>
    <col width="26" customWidth="1" min="3" max="3"/>
    <col width="26" customWidth="1" min="4" max="4"/>
  </cols>
  <sheetData>
    <row r="1">
      <c r="A1" s="8" t="inlineStr">
        <is>
          <t>Source</t>
        </is>
      </c>
      <c r="B1" s="8" t="inlineStr">
        <is>
          <t>Type</t>
        </is>
      </c>
      <c r="C1" s="8" t="inlineStr">
        <is>
          <t>Status</t>
        </is>
      </c>
      <c r="D1" s="8" t="inlineStr">
        <is>
          <t>Employer response</t>
        </is>
      </c>
    </row>
    <row r="2">
      <c r="A2" t="inlineStr">
        <is>
          <t>Worker concern</t>
        </is>
      </c>
      <c r="B2" t="inlineStr">
        <is>
          <t>Action</t>
        </is>
      </c>
      <c r="C2" t="inlineStr">
        <is>
          <t>Open</t>
        </is>
      </c>
      <c r="D2" t="inlineStr">
        <is>
          <t>Accepted</t>
        </is>
      </c>
    </row>
    <row r="3">
      <c r="A3" t="inlineStr">
        <is>
          <t>Workplace inspection</t>
        </is>
      </c>
      <c r="B3" t="inlineStr">
        <is>
          <t>Recommendation</t>
        </is>
      </c>
      <c r="C3" t="inlineStr">
        <is>
          <t>In progress</t>
        </is>
      </c>
      <c r="D3" t="inlineStr">
        <is>
          <t>Partly accepted</t>
        </is>
      </c>
    </row>
    <row r="4">
      <c r="A4" t="inlineStr">
        <is>
          <t>Incident or investigation</t>
        </is>
      </c>
      <c r="C4" t="inlineStr">
        <is>
          <t>Done</t>
        </is>
      </c>
      <c r="D4" t="inlineStr">
        <is>
          <t>Not accepted</t>
        </is>
      </c>
    </row>
    <row r="5">
      <c r="A5" t="inlineStr">
        <is>
          <t>Hazard assessment</t>
        </is>
      </c>
      <c r="C5" t="inlineStr">
        <is>
          <t>Not proceeding</t>
        </is>
      </c>
    </row>
    <row r="6">
      <c r="A6" t="inlineStr">
        <is>
          <t>New equipment or change</t>
        </is>
      </c>
    </row>
    <row r="7">
      <c r="A7" t="inlineStr">
        <is>
          <t>Committee member</t>
        </is>
      </c>
    </row>
    <row r="8">
      <c r="A8" t="inlineStr">
        <is>
          <t>Employer or management</t>
        </is>
      </c>
    </row>
    <row r="9">
      <c r="A9" t="inlineStr">
        <is>
          <t>Regulator</t>
        </is>
      </c>
    </row>
    <row r="10">
      <c r="A10" t="inlineStr">
        <is>
          <t>Other</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Calgary Safety Consultants</dc:creator>
  <dc:title xmlns:dc="http://purl.org/dc/elements/1.1/">JHSC Action Item Tracker</dc:title>
  <dc:subject xmlns:dc="http://purl.org/dc/elements/1.1/">Tracker for joint health and safety committee concerns, actions and recommendations, with owners, due dates, employer responses and overdue flags</dc:subject>
  <dcterms:created xmlns:dcterms="http://purl.org/dc/terms/" xmlns:xsi="http://www.w3.org/2001/XMLSchema-instance" xsi:type="dcterms:W3CDTF">2026-10-17T20:35:26Z</dcterms:created>
  <dcterms:modified xmlns:dcterms="http://purl.org/dc/terms/" xmlns:xsi="http://www.w3.org/2001/XMLSchema-instance" xsi:type="dcterms:W3CDTF">2026-10-17T20:35:27Z</dcterms:modified>
</cp:coreProperties>
</file>