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ummary" sheetId="2" state="visible" r:id="rId2"/>
    <sheet xmlns:r="http://schemas.openxmlformats.org/officeDocument/2006/relationships" name="Clients and Platforms" sheetId="3" state="visible" r:id="rId3"/>
    <sheet xmlns:r="http://schemas.openxmlformats.org/officeDocument/2006/relationships" name="Document Register" sheetId="4" state="visible" r:id="rId4"/>
    <sheet xmlns:r="http://schemas.openxmlformats.org/officeDocument/2006/relationships" name="Statistics" sheetId="5" state="visible" r:id="rId5"/>
    <sheet xmlns:r="http://schemas.openxmlformats.org/officeDocument/2006/relationships" name="List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14">
    <font>
      <name val="Calibri"/>
      <family val="2"/>
      <color theme="1"/>
      <sz val="11"/>
      <scheme val="minor"/>
    </font>
    <font>
      <name val="Calibri"/>
      <b val="1"/>
      <color rgb="00073653"/>
      <sz val="10"/>
    </font>
    <font>
      <name val="Calibri"/>
      <b val="1"/>
      <color rgb="00073653"/>
      <sz val="18"/>
    </font>
    <font>
      <name val="Calibri"/>
      <color rgb="0053616A"/>
      <sz val="10"/>
    </font>
    <font>
      <name val="Calibri"/>
      <b val="1"/>
      <color rgb="00FFFFFF"/>
      <sz val="10"/>
    </font>
    <font>
      <name val="Calibri"/>
      <b val="1"/>
      <color rgb="00171B1F"/>
      <sz val="10"/>
    </font>
    <font>
      <name val="Calibri"/>
      <i val="1"/>
      <color rgb="0053616A"/>
      <sz val="9"/>
    </font>
    <font>
      <name val="Calibri"/>
      <b val="1"/>
      <color rgb="00073653"/>
      <sz val="11"/>
    </font>
    <font>
      <name val="Calibri"/>
      <b val="1"/>
      <color rgb="00171B1F"/>
      <sz val="12"/>
    </font>
    <font>
      <name val="Calibri"/>
      <b val="1"/>
      <color rgb="00073653"/>
      <sz val="12"/>
    </font>
    <font>
      <name val="Calibri"/>
      <color rgb="00171B1F"/>
      <sz val="10"/>
    </font>
    <font>
      <name val="Calibri"/>
      <b val="1"/>
      <color rgb="00171B1F"/>
      <sz val="11"/>
    </font>
    <font>
      <name val="Calibri"/>
      <b val="1"/>
      <color rgb="00073653"/>
      <sz val="20"/>
    </font>
    <font>
      <name val="Calibri"/>
      <i val="1"/>
      <color rgb="0053616A"/>
      <sz val="8.5"/>
    </font>
  </fonts>
  <fills count="4">
    <fill>
      <patternFill/>
    </fill>
    <fill>
      <patternFill patternType="gray125"/>
    </fill>
    <fill>
      <patternFill patternType="solid">
        <fgColor rgb="00073653"/>
      </patternFill>
    </fill>
    <fill>
      <patternFill patternType="solid">
        <fgColor rgb="00E9EEF0"/>
      </patternFill>
    </fill>
  </fills>
  <borders count="2">
    <border>
      <left/>
      <right/>
      <top/>
      <bottom/>
      <diagonal/>
    </border>
    <border>
      <left style="thin">
        <color rgb="00D7E2E6"/>
      </left>
      <right style="thin">
        <color rgb="00D7E2E6"/>
      </right>
      <top style="thin">
        <color rgb="00D7E2E6"/>
      </top>
      <bottom style="thin">
        <color rgb="00D7E2E6"/>
      </bottom>
    </border>
  </borders>
  <cellStyleXfs count="1">
    <xf numFmtId="0" fontId="0" fillId="0" borderId="0"/>
  </cellStyleXfs>
  <cellXfs count="25">
    <xf numFmtId="0" fontId="0" fillId="0" borderId="0" pivotButton="0" quotePrefix="0" xfId="0"/>
    <xf numFmtId="0" fontId="12" fillId="0" borderId="0" pivotButton="0" quotePrefix="0" xfId="0"/>
    <xf numFmtId="0" fontId="3" fillId="0" borderId="0" pivotButton="0" quotePrefix="0" xfId="0"/>
    <xf numFmtId="0" fontId="9" fillId="0" borderId="0" pivotButton="0" quotePrefix="0" xfId="0"/>
    <xf numFmtId="0" fontId="5" fillId="0" borderId="0" applyAlignment="1" pivotButton="0" quotePrefix="0" xfId="0">
      <alignment vertical="top" wrapText="1"/>
    </xf>
    <xf numFmtId="0" fontId="10" fillId="0" borderId="0" applyAlignment="1" pivotButton="0" quotePrefix="0" xfId="0">
      <alignment vertical="top" wrapText="1"/>
    </xf>
    <xf numFmtId="0" fontId="13" fillId="0" borderId="0" applyAlignment="1" pivotButton="0" quotePrefix="0" xfId="0">
      <alignment vertical="top" wrapText="1"/>
    </xf>
    <xf numFmtId="0" fontId="2" fillId="0" borderId="0" applyAlignment="1" pivotButton="0" quotePrefix="0" xfId="0">
      <alignment vertical="center"/>
    </xf>
    <xf numFmtId="0" fontId="7" fillId="0" borderId="0" pivotButton="0" quotePrefix="0" xfId="0"/>
    <xf numFmtId="0" fontId="8" fillId="0" borderId="1" applyAlignment="1" pivotButton="0" quotePrefix="0" xfId="0">
      <alignment horizontal="center"/>
    </xf>
    <xf numFmtId="0" fontId="6" fillId="0" borderId="0" pivotButton="0" quotePrefix="0" xfId="0"/>
    <xf numFmtId="0" fontId="10" fillId="0" borderId="1" pivotButton="0" quotePrefix="0" xfId="0"/>
    <xf numFmtId="0" fontId="8" fillId="3" borderId="1" applyAlignment="1" pivotButton="0" quotePrefix="0" xfId="0">
      <alignment horizontal="center"/>
    </xf>
    <xf numFmtId="0" fontId="1" fillId="0" borderId="0" pivotButton="0" quotePrefix="0" xfId="0"/>
    <xf numFmtId="164" fontId="11" fillId="3" borderId="1" applyAlignment="1" pivotButton="0" quotePrefix="0" xfId="0">
      <alignment horizontal="center"/>
    </xf>
    <xf numFmtId="0" fontId="4"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1" applyAlignment="1" pivotButton="0" quotePrefix="0" xfId="0">
      <alignment vertical="top"/>
    </xf>
    <xf numFmtId="164" fontId="0" fillId="0" borderId="1" applyAlignment="1" pivotButton="0" quotePrefix="0" xfId="0">
      <alignment vertical="top"/>
    </xf>
    <xf numFmtId="0" fontId="0" fillId="3" borderId="1" applyAlignment="1" pivotButton="0" quotePrefix="0" xfId="0">
      <alignment vertical="top"/>
    </xf>
    <xf numFmtId="3" fontId="0" fillId="0" borderId="1" applyAlignment="1" pivotButton="0" quotePrefix="0" xfId="0">
      <alignment vertical="top"/>
    </xf>
    <xf numFmtId="2" fontId="0" fillId="3" borderId="1" applyAlignment="1" pivotButton="0" quotePrefix="0" xfId="0">
      <alignment vertical="top"/>
    </xf>
    <xf numFmtId="3" fontId="5" fillId="3" borderId="1" pivotButton="0" quotePrefix="0" xfId="0"/>
    <xf numFmtId="0" fontId="5" fillId="3" borderId="1" pivotButton="0" quotePrefix="0" xfId="0"/>
    <xf numFmtId="2" fontId="5" fillId="3" borderId="1" pivotButton="0" quotePrefix="0" xfId="0"/>
  </cellXfs>
  <cellStyles count="1">
    <cellStyle name="Normal" xfId="0" builtinId="0" hidden="0"/>
  </cellStyles>
  <dxfs count="3">
    <dxf>
      <fill>
        <patternFill patternType="solid">
          <fgColor rgb="00FDE2DA"/>
        </patternFill>
      </fill>
    </dxf>
    <dxf>
      <fill>
        <patternFill patternType="solid">
          <fgColor rgb="00FFF1CC"/>
        </patternFill>
      </fill>
    </dxf>
    <dxf>
      <fill>
        <patternFill patternType="solid">
          <fgColor rgb="00DC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sheetPr>
  <dimension ref="B3:C23"/>
  <sheetViews>
    <sheetView showGridLines="0" workbookViewId="0">
      <selection activeCell="A1" sqref="A1"/>
    </sheetView>
  </sheetViews>
  <sheetFormatPr baseColWidth="8" defaultRowHeight="15"/>
  <cols>
    <col width="3" customWidth="1" min="1" max="1"/>
    <col width="28" customWidth="1" min="2" max="2"/>
    <col width="92" customWidth="1" min="3" max="3"/>
  </cols>
  <sheetData>
    <row r="1" ht="52" customHeight="1"/>
    <row r="3">
      <c r="B3" s="1" t="inlineStr">
        <is>
          <t>Prequalification Tracker</t>
        </is>
      </c>
    </row>
    <row r="4">
      <c r="B4" s="2" t="inlineStr">
        <is>
          <t>A free tool from Calgary Safety Consultants to go with our guide, How to Complete Contractor Prequalification.</t>
        </is>
      </c>
    </row>
    <row r="6">
      <c r="B6" s="3" t="inlineStr">
        <is>
          <t>What the tracker is for</t>
        </is>
      </c>
    </row>
    <row r="7" ht="30" customHeight="1">
      <c r="B7" s="4" t="inlineStr">
        <is>
          <t>One place for every client</t>
        </is>
      </c>
      <c r="C7" s="5" t="inlineStr">
        <is>
          <t>Track each client or platform account you prequalify with, its status, grade and due dates, so nothing lapses without warning.</t>
        </is>
      </c>
    </row>
    <row r="8" ht="30" customHeight="1">
      <c r="B8" s="4" t="inlineStr">
        <is>
          <t>One register for every document</t>
        </is>
      </c>
      <c r="C8" s="5" t="inlineStr">
        <is>
          <t>Keep the expiry date of every document clients ask for, such as insurance, clearance letters, COR or SECOR and training, and see at a glance what has expired or is about to.</t>
        </is>
      </c>
    </row>
    <row r="10">
      <c r="B10" s="3" t="inlineStr">
        <is>
          <t>How to use it</t>
        </is>
      </c>
    </row>
    <row r="11" ht="15" customHeight="1">
      <c r="B11" s="4" t="inlineStr">
        <is>
          <t>1. Set the warning window</t>
        </is>
      </c>
      <c r="C11" s="5" t="inlineStr">
        <is>
          <t>On the Summary tab, enter how many days of warning you want in cell C5, for example 30 or 60.</t>
        </is>
      </c>
    </row>
    <row r="12" ht="45" customHeight="1">
      <c r="B12" s="4" t="inlineStr">
        <is>
          <t>2. List your clients and platforms</t>
        </is>
      </c>
      <c r="C12" s="5" t="inlineStr">
        <is>
          <t>On the Clients and Platforms tab, add one row per client or platform account. Choose the platform and status from the drop-down lists, record the grade, score or flag the client shows, and enter submission, approval, renewal and subscription dates.</t>
        </is>
      </c>
    </row>
    <row r="13" ht="30" customHeight="1">
      <c r="B13" s="4" t="inlineStr">
        <is>
          <t>3. Count open deficiencies</t>
        </is>
      </c>
      <c r="C13" s="5" t="inlineStr">
        <is>
          <t>Enter the number of open deficiencies for each account. Any number above zero flags the row as Action needed until you close them.</t>
        </is>
      </c>
    </row>
    <row r="14" ht="45" customHeight="1">
      <c r="B14" s="4" t="inlineStr">
        <is>
          <t>4. Build the document register</t>
        </is>
      </c>
      <c r="C14" s="5" t="inlineStr">
        <is>
          <t>On the Document Register tab, list every document in your prequalification library with its category, who issued it, its issue or revision date and its expiry date. A few common documents are listed to get you started.</t>
        </is>
      </c>
    </row>
    <row r="15" ht="45" customHeight="1">
      <c r="B15" s="4" t="inlineStr">
        <is>
          <t>5. Calculate your statistics</t>
        </is>
      </c>
      <c r="C15" s="5" t="inlineStr">
        <is>
          <t>On the Statistics tab, enter payroll hours and case counts for each year. TRIF and lost-time frequency calculate per 200,000 hours worked. Note the definitions you used, so every client gets the same numbers.</t>
        </is>
      </c>
    </row>
    <row r="16" ht="30" customHeight="1">
      <c r="B16" s="4" t="inlineStr">
        <is>
          <t>6. Check the Summary</t>
        </is>
      </c>
      <c r="C16" s="5" t="inlineStr">
        <is>
          <t>The Summary tab counts approvals, accounts needing action, overdue and upcoming renewals, and expired and expiring documents, and shows the next expiry and renewal dates.</t>
        </is>
      </c>
    </row>
    <row r="18">
      <c r="B18" s="3" t="inlineStr">
        <is>
          <t>Columns that calculate automatically (grey)</t>
        </is>
      </c>
    </row>
    <row r="19" ht="15" customHeight="1">
      <c r="B19" s="4" t="inlineStr">
        <is>
          <t>Days to next due date</t>
        </is>
      </c>
      <c r="C19" s="5" t="inlineStr">
        <is>
          <t>Days until the earlier of the renewal or annual update date and the subscription renewal date.</t>
        </is>
      </c>
    </row>
    <row r="20" ht="15" customHeight="1">
      <c r="B20" s="4" t="inlineStr">
        <is>
          <t>Flag (clients)</t>
        </is>
      </c>
      <c r="C20" s="5" t="inlineStr">
        <is>
          <t>Action needed, Overdue, Renewal due soon, OK, or Add due dates if no dates are entered.</t>
        </is>
      </c>
    </row>
    <row r="21" ht="30" customHeight="1">
      <c r="B21" s="4" t="inlineStr">
        <is>
          <t>Days left and Flag (documents)</t>
        </is>
      </c>
      <c r="C21" s="5" t="inlineStr">
        <is>
          <t>Expired, Expiring soon (within the warning window), Current, or No expiry when no expiry date is entered.</t>
        </is>
      </c>
    </row>
    <row r="23" ht="30" customHeight="1">
      <c r="B23" s="6" t="inlineStr">
        <is>
          <t>General information, not legal advice. Each client and platform sets its own requirements, and workers' compensation and health and safety rules differ between provinces and territories, so confirm what applies to each submission. calgarysafetyconsultants.ca | 1-888-231-0358</t>
        </is>
      </c>
    </row>
  </sheetData>
  <mergeCells count="1">
    <mergeCell ref="B23:C2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1:D25"/>
  <sheetViews>
    <sheetView showGridLines="0" workbookViewId="0">
      <selection activeCell="A1" sqref="A1"/>
    </sheetView>
  </sheetViews>
  <sheetFormatPr baseColWidth="8" defaultRowHeight="15"/>
  <cols>
    <col width="3" customWidth="1" min="1" max="1"/>
    <col width="38" customWidth="1" min="2" max="2"/>
    <col width="14" customWidth="1" min="3" max="3"/>
    <col width="50" customWidth="1" min="4" max="4"/>
  </cols>
  <sheetData>
    <row r="1" ht="52" customHeight="1">
      <c r="D1" s="7" t="inlineStr">
        <is>
          <t>Prequalification Summary</t>
        </is>
      </c>
    </row>
    <row r="2">
      <c r="D2" s="2" t="inlineStr">
        <is>
          <t>Counts update automatically from the Clients and Platforms and Document Register tabs.</t>
        </is>
      </c>
    </row>
    <row r="5">
      <c r="B5" s="8" t="inlineStr">
        <is>
          <t>Warning window (days)</t>
        </is>
      </c>
      <c r="C5" s="9" t="n">
        <v>30</v>
      </c>
      <c r="D5" s="10" t="inlineStr">
        <is>
          <t>Change this to get earlier or later warnings, for example 60.</t>
        </is>
      </c>
    </row>
    <row r="7">
      <c r="B7" s="3" t="inlineStr">
        <is>
          <t>Clients and platforms</t>
        </is>
      </c>
    </row>
    <row r="8">
      <c r="B8" s="11" t="inlineStr">
        <is>
          <t>Accounts listed</t>
        </is>
      </c>
      <c r="C8" s="12">
        <f>COUNTA('Clients and Platforms'!A8:A107)</f>
        <v/>
      </c>
    </row>
    <row r="9">
      <c r="B9" s="11" t="inlineStr">
        <is>
          <t>Approved</t>
        </is>
      </c>
      <c r="C9" s="12">
        <f>COUNTIF('Clients and Platforms'!E8:E107,"Approved")</f>
        <v/>
      </c>
    </row>
    <row r="10">
      <c r="B10" s="11" t="inlineStr">
        <is>
          <t>Conditional</t>
        </is>
      </c>
      <c r="C10" s="12">
        <f>COUNTIF('Clients and Platforms'!E8:E107,"Conditional")</f>
        <v/>
      </c>
    </row>
    <row r="11">
      <c r="B11" s="11" t="inlineStr">
        <is>
          <t>Submitted or in progress</t>
        </is>
      </c>
      <c r="C11" s="12">
        <f>COUNTIF('Clients and Platforms'!E8:E107,"Submitted")+COUNTIF('Clients and Platforms'!E8:E107,"In progress")</f>
        <v/>
      </c>
    </row>
    <row r="12">
      <c r="B12" s="11" t="inlineStr">
        <is>
          <t>Need action (deficiencies or not approved)</t>
        </is>
      </c>
      <c r="C12" s="12">
        <f>COUNTIF('Clients and Platforms'!N8:N107,"Action needed")</f>
        <v/>
      </c>
    </row>
    <row r="13">
      <c r="B13" s="11" t="inlineStr">
        <is>
          <t>Renewals overdue</t>
        </is>
      </c>
      <c r="C13" s="12">
        <f>COUNTIF('Clients and Platforms'!N8:N107,"Overdue")</f>
        <v/>
      </c>
    </row>
    <row r="14">
      <c r="B14" s="11" t="inlineStr">
        <is>
          <t>Renewals due within the warning window</t>
        </is>
      </c>
      <c r="C14" s="12">
        <f>COUNTIF('Clients and Platforms'!N8:N107,"Renewal due soon")</f>
        <v/>
      </c>
    </row>
    <row r="15">
      <c r="B15" s="11" t="inlineStr">
        <is>
          <t>Open deficiencies (total)</t>
        </is>
      </c>
      <c r="C15" s="12">
        <f>SUM('Clients and Platforms'!K8:K107)</f>
        <v/>
      </c>
    </row>
    <row r="17">
      <c r="B17" s="3" t="inlineStr">
        <is>
          <t>Documents</t>
        </is>
      </c>
    </row>
    <row r="18">
      <c r="B18" s="11" t="inlineStr">
        <is>
          <t>Documents listed</t>
        </is>
      </c>
      <c r="C18" s="12">
        <f>COUNTA('Document Register'!A8:A107)</f>
        <v/>
      </c>
    </row>
    <row r="19">
      <c r="B19" s="11" t="inlineStr">
        <is>
          <t>Expired</t>
        </is>
      </c>
      <c r="C19" s="12">
        <f>COUNTIF('Document Register'!K8:K107,"Expired")</f>
        <v/>
      </c>
    </row>
    <row r="20">
      <c r="B20" s="11" t="inlineStr">
        <is>
          <t>Expiring within the warning window</t>
        </is>
      </c>
      <c r="C20" s="12">
        <f>COUNTIF('Document Register'!K8:K107,"Expiring soon")</f>
        <v/>
      </c>
    </row>
    <row r="21">
      <c r="B21" s="11" t="inlineStr">
        <is>
          <t>Current</t>
        </is>
      </c>
      <c r="C21" s="12">
        <f>COUNTIF('Document Register'!K8:K107,"Current")</f>
        <v/>
      </c>
    </row>
    <row r="22">
      <c r="B22" s="11" t="inlineStr">
        <is>
          <t>No expiry date</t>
        </is>
      </c>
      <c r="C22" s="12">
        <f>COUNTIF('Document Register'!K8:K107,"No expiry")</f>
        <v/>
      </c>
    </row>
    <row r="24">
      <c r="B24" s="13" t="inlineStr">
        <is>
          <t>Next document expiry date</t>
        </is>
      </c>
      <c r="C24" s="14">
        <f>IF(COUNTIF('Document Register'!F8:F107,"&gt;="&amp;TODAY())=0,"None",_xlfn.MINIFS('Document Register'!F8:F107,'Document Register'!F8:F107,"&gt;="&amp;TODAY()))</f>
        <v/>
      </c>
    </row>
    <row r="25">
      <c r="B25" s="13" t="inlineStr">
        <is>
          <t>Next client renewal or annual update</t>
        </is>
      </c>
      <c r="C25" s="14">
        <f>IF(COUNTIF('Clients and Platforms'!I8:I107,"&gt;="&amp;TODAY())=0,"None",_xlfn.MINIFS('Clients and Platforms'!I8:I107,'Clients and Platforms'!I8:I107,"&gt;="&amp;TODAY()))</f>
        <v/>
      </c>
    </row>
  </sheetData>
  <conditionalFormatting sqref="C12">
    <cfRule type="expression" priority="1" dxfId="0">
      <formula>C12&gt;0</formula>
    </cfRule>
  </conditionalFormatting>
  <conditionalFormatting sqref="C13">
    <cfRule type="expression" priority="2" dxfId="0">
      <formula>C13&gt;0</formula>
    </cfRule>
  </conditionalFormatting>
  <conditionalFormatting sqref="C14">
    <cfRule type="expression" priority="3" dxfId="1">
      <formula>C14&gt;0</formula>
    </cfRule>
  </conditionalFormatting>
  <conditionalFormatting sqref="C19">
    <cfRule type="expression" priority="4" dxfId="0">
      <formula>C19&gt;0</formula>
    </cfRule>
  </conditionalFormatting>
  <conditionalFormatting sqref="C20">
    <cfRule type="expression" priority="5" dxfId="1">
      <formula>C20&gt;0</formula>
    </cfRule>
  </conditionalFormatting>
  <dataValidations count="1">
    <dataValidation sqref="C5" showDropDown="0" showInputMessage="0" showErrorMessage="0" allowBlank="0" type="whole" operator="between">
      <formula1>1</formula1>
      <formula2>365</formula2>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N10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20" customWidth="1" min="3" max="3"/>
    <col width="22" customWidth="1" min="4" max="4"/>
    <col width="14" customWidth="1" min="5" max="5"/>
    <col width="16" customWidth="1" min="6" max="6"/>
    <col width="13" customWidth="1" min="7" max="7"/>
    <col width="13" customWidth="1" min="8" max="8"/>
    <col width="15" customWidth="1" min="9" max="9"/>
    <col width="14" customWidth="1" min="10" max="10"/>
    <col width="12" customWidth="1" min="11" max="11"/>
    <col width="34" customWidth="1" min="12" max="12"/>
    <col width="13" customWidth="1" min="13" max="13"/>
    <col width="18" customWidth="1" min="14" max="14"/>
  </cols>
  <sheetData>
    <row r="1" ht="52" customHeight="1">
      <c r="D1" s="7" t="inlineStr">
        <is>
          <t>Clients and Platforms</t>
        </is>
      </c>
    </row>
    <row r="2">
      <c r="D2" s="2" t="inlineStr">
        <is>
          <t>One row per client or platform account. Fill in the white cells; the grey columns calculate from today's date and the warning window on the Summary tab.</t>
        </is>
      </c>
    </row>
    <row r="7" ht="32" customHeight="1">
      <c r="A7" s="15" t="inlineStr">
        <is>
          <t>Client</t>
        </is>
      </c>
      <c r="B7" s="15" t="inlineStr">
        <is>
          <t>Platform</t>
        </is>
      </c>
      <c r="C7" s="15" t="inlineStr">
        <is>
          <t>Site, region or division</t>
        </is>
      </c>
      <c r="D7" s="15" t="inlineStr">
        <is>
          <t>Client contact</t>
        </is>
      </c>
      <c r="E7" s="15" t="inlineStr">
        <is>
          <t>Status</t>
        </is>
      </c>
      <c r="F7" s="15" t="inlineStr">
        <is>
          <t>Grade, score or flag shown</t>
        </is>
      </c>
      <c r="G7" s="15" t="inlineStr">
        <is>
          <t>Submission date</t>
        </is>
      </c>
      <c r="H7" s="15" t="inlineStr">
        <is>
          <t>Approval date</t>
        </is>
      </c>
      <c r="I7" s="15" t="inlineStr">
        <is>
          <t>Renewal or annual update due</t>
        </is>
      </c>
      <c r="J7" s="15" t="inlineStr">
        <is>
          <t>Subscription renewal</t>
        </is>
      </c>
      <c r="K7" s="15" t="inlineStr">
        <is>
          <t>Open deficiencies</t>
        </is>
      </c>
      <c r="L7" s="15" t="inlineStr">
        <is>
          <t>Notes</t>
        </is>
      </c>
      <c r="M7" s="15" t="inlineStr">
        <is>
          <t>Days to next due date</t>
        </is>
      </c>
      <c r="N7" s="15" t="inlineStr">
        <is>
          <t>Flag</t>
        </is>
      </c>
    </row>
    <row r="8">
      <c r="A8" s="16" t="n"/>
      <c r="B8" s="17" t="n"/>
      <c r="C8" s="16" t="n"/>
      <c r="D8" s="16" t="n"/>
      <c r="E8" s="17" t="n"/>
      <c r="F8" s="17" t="n"/>
      <c r="G8" s="18" t="n"/>
      <c r="H8" s="18" t="n"/>
      <c r="I8" s="18" t="n"/>
      <c r="J8" s="18" t="n"/>
      <c r="K8" s="17" t="n"/>
      <c r="L8" s="16" t="n"/>
      <c r="M8" s="19">
        <f>IF(OR($A8="",AND($I8="",$J8="")),"",MIN(IF($I8="",99999,$I8),IF($J8="",99999,$J8))-TODAY())</f>
        <v/>
      </c>
      <c r="N8" s="19">
        <f>IF($A8="","",IF(OR($E8="Deficiencies",$E8="Not approved",N($K8)&gt;0),"Action needed",IF($M8="","Add due dates",IF($M8&lt;0,"Overdue",IF($M8&lt;=Summary!$C$5,"Renewal due soon","OK")))))</f>
        <v/>
      </c>
    </row>
    <row r="9">
      <c r="A9" s="16" t="n"/>
      <c r="B9" s="17" t="n"/>
      <c r="C9" s="16" t="n"/>
      <c r="D9" s="16" t="n"/>
      <c r="E9" s="17" t="n"/>
      <c r="F9" s="17" t="n"/>
      <c r="G9" s="18" t="n"/>
      <c r="H9" s="18" t="n"/>
      <c r="I9" s="18" t="n"/>
      <c r="J9" s="18" t="n"/>
      <c r="K9" s="17" t="n"/>
      <c r="L9" s="16" t="n"/>
      <c r="M9" s="19">
        <f>IF(OR($A9="",AND($I9="",$J9="")),"",MIN(IF($I9="",99999,$I9),IF($J9="",99999,$J9))-TODAY())</f>
        <v/>
      </c>
      <c r="N9" s="19">
        <f>IF($A9="","",IF(OR($E9="Deficiencies",$E9="Not approved",N($K9)&gt;0),"Action needed",IF($M9="","Add due dates",IF($M9&lt;0,"Overdue",IF($M9&lt;=Summary!$C$5,"Renewal due soon","OK")))))</f>
        <v/>
      </c>
    </row>
    <row r="10">
      <c r="A10" s="16" t="n"/>
      <c r="B10" s="17" t="n"/>
      <c r="C10" s="16" t="n"/>
      <c r="D10" s="16" t="n"/>
      <c r="E10" s="17" t="n"/>
      <c r="F10" s="17" t="n"/>
      <c r="G10" s="18" t="n"/>
      <c r="H10" s="18" t="n"/>
      <c r="I10" s="18" t="n"/>
      <c r="J10" s="18" t="n"/>
      <c r="K10" s="17" t="n"/>
      <c r="L10" s="16" t="n"/>
      <c r="M10" s="19">
        <f>IF(OR($A10="",AND($I10="",$J10="")),"",MIN(IF($I10="",99999,$I10),IF($J10="",99999,$J10))-TODAY())</f>
        <v/>
      </c>
      <c r="N10" s="19">
        <f>IF($A10="","",IF(OR($E10="Deficiencies",$E10="Not approved",N($K10)&gt;0),"Action needed",IF($M10="","Add due dates",IF($M10&lt;0,"Overdue",IF($M10&lt;=Summary!$C$5,"Renewal due soon","OK")))))</f>
        <v/>
      </c>
    </row>
    <row r="11">
      <c r="A11" s="16" t="n"/>
      <c r="B11" s="17" t="n"/>
      <c r="C11" s="16" t="n"/>
      <c r="D11" s="16" t="n"/>
      <c r="E11" s="17" t="n"/>
      <c r="F11" s="17" t="n"/>
      <c r="G11" s="18" t="n"/>
      <c r="H11" s="18" t="n"/>
      <c r="I11" s="18" t="n"/>
      <c r="J11" s="18" t="n"/>
      <c r="K11" s="17" t="n"/>
      <c r="L11" s="16" t="n"/>
      <c r="M11" s="19">
        <f>IF(OR($A11="",AND($I11="",$J11="")),"",MIN(IF($I11="",99999,$I11),IF($J11="",99999,$J11))-TODAY())</f>
        <v/>
      </c>
      <c r="N11" s="19">
        <f>IF($A11="","",IF(OR($E11="Deficiencies",$E11="Not approved",N($K11)&gt;0),"Action needed",IF($M11="","Add due dates",IF($M11&lt;0,"Overdue",IF($M11&lt;=Summary!$C$5,"Renewal due soon","OK")))))</f>
        <v/>
      </c>
    </row>
    <row r="12">
      <c r="A12" s="16" t="n"/>
      <c r="B12" s="17" t="n"/>
      <c r="C12" s="16" t="n"/>
      <c r="D12" s="16" t="n"/>
      <c r="E12" s="17" t="n"/>
      <c r="F12" s="17" t="n"/>
      <c r="G12" s="18" t="n"/>
      <c r="H12" s="18" t="n"/>
      <c r="I12" s="18" t="n"/>
      <c r="J12" s="18" t="n"/>
      <c r="K12" s="17" t="n"/>
      <c r="L12" s="16" t="n"/>
      <c r="M12" s="19">
        <f>IF(OR($A12="",AND($I12="",$J12="")),"",MIN(IF($I12="",99999,$I12),IF($J12="",99999,$J12))-TODAY())</f>
        <v/>
      </c>
      <c r="N12" s="19">
        <f>IF($A12="","",IF(OR($E12="Deficiencies",$E12="Not approved",N($K12)&gt;0),"Action needed",IF($M12="","Add due dates",IF($M12&lt;0,"Overdue",IF($M12&lt;=Summary!$C$5,"Renewal due soon","OK")))))</f>
        <v/>
      </c>
    </row>
    <row r="13">
      <c r="A13" s="16" t="n"/>
      <c r="B13" s="17" t="n"/>
      <c r="C13" s="16" t="n"/>
      <c r="D13" s="16" t="n"/>
      <c r="E13" s="17" t="n"/>
      <c r="F13" s="17" t="n"/>
      <c r="G13" s="18" t="n"/>
      <c r="H13" s="18" t="n"/>
      <c r="I13" s="18" t="n"/>
      <c r="J13" s="18" t="n"/>
      <c r="K13" s="17" t="n"/>
      <c r="L13" s="16" t="n"/>
      <c r="M13" s="19">
        <f>IF(OR($A13="",AND($I13="",$J13="")),"",MIN(IF($I13="",99999,$I13),IF($J13="",99999,$J13))-TODAY())</f>
        <v/>
      </c>
      <c r="N13" s="19">
        <f>IF($A13="","",IF(OR($E13="Deficiencies",$E13="Not approved",N($K13)&gt;0),"Action needed",IF($M13="","Add due dates",IF($M13&lt;0,"Overdue",IF($M13&lt;=Summary!$C$5,"Renewal due soon","OK")))))</f>
        <v/>
      </c>
    </row>
    <row r="14">
      <c r="A14" s="16" t="n"/>
      <c r="B14" s="17" t="n"/>
      <c r="C14" s="16" t="n"/>
      <c r="D14" s="16" t="n"/>
      <c r="E14" s="17" t="n"/>
      <c r="F14" s="17" t="n"/>
      <c r="G14" s="18" t="n"/>
      <c r="H14" s="18" t="n"/>
      <c r="I14" s="18" t="n"/>
      <c r="J14" s="18" t="n"/>
      <c r="K14" s="17" t="n"/>
      <c r="L14" s="16" t="n"/>
      <c r="M14" s="19">
        <f>IF(OR($A14="",AND($I14="",$J14="")),"",MIN(IF($I14="",99999,$I14),IF($J14="",99999,$J14))-TODAY())</f>
        <v/>
      </c>
      <c r="N14" s="19">
        <f>IF($A14="","",IF(OR($E14="Deficiencies",$E14="Not approved",N($K14)&gt;0),"Action needed",IF($M14="","Add due dates",IF($M14&lt;0,"Overdue",IF($M14&lt;=Summary!$C$5,"Renewal due soon","OK")))))</f>
        <v/>
      </c>
    </row>
    <row r="15">
      <c r="A15" s="16" t="n"/>
      <c r="B15" s="17" t="n"/>
      <c r="C15" s="16" t="n"/>
      <c r="D15" s="16" t="n"/>
      <c r="E15" s="17" t="n"/>
      <c r="F15" s="17" t="n"/>
      <c r="G15" s="18" t="n"/>
      <c r="H15" s="18" t="n"/>
      <c r="I15" s="18" t="n"/>
      <c r="J15" s="18" t="n"/>
      <c r="K15" s="17" t="n"/>
      <c r="L15" s="16" t="n"/>
      <c r="M15" s="19">
        <f>IF(OR($A15="",AND($I15="",$J15="")),"",MIN(IF($I15="",99999,$I15),IF($J15="",99999,$J15))-TODAY())</f>
        <v/>
      </c>
      <c r="N15" s="19">
        <f>IF($A15="","",IF(OR($E15="Deficiencies",$E15="Not approved",N($K15)&gt;0),"Action needed",IF($M15="","Add due dates",IF($M15&lt;0,"Overdue",IF($M15&lt;=Summary!$C$5,"Renewal due soon","OK")))))</f>
        <v/>
      </c>
    </row>
    <row r="16">
      <c r="A16" s="16" t="n"/>
      <c r="B16" s="17" t="n"/>
      <c r="C16" s="16" t="n"/>
      <c r="D16" s="16" t="n"/>
      <c r="E16" s="17" t="n"/>
      <c r="F16" s="17" t="n"/>
      <c r="G16" s="18" t="n"/>
      <c r="H16" s="18" t="n"/>
      <c r="I16" s="18" t="n"/>
      <c r="J16" s="18" t="n"/>
      <c r="K16" s="17" t="n"/>
      <c r="L16" s="16" t="n"/>
      <c r="M16" s="19">
        <f>IF(OR($A16="",AND($I16="",$J16="")),"",MIN(IF($I16="",99999,$I16),IF($J16="",99999,$J16))-TODAY())</f>
        <v/>
      </c>
      <c r="N16" s="19">
        <f>IF($A16="","",IF(OR($E16="Deficiencies",$E16="Not approved",N($K16)&gt;0),"Action needed",IF($M16="","Add due dates",IF($M16&lt;0,"Overdue",IF($M16&lt;=Summary!$C$5,"Renewal due soon","OK")))))</f>
        <v/>
      </c>
    </row>
    <row r="17">
      <c r="A17" s="16" t="n"/>
      <c r="B17" s="17" t="n"/>
      <c r="C17" s="16" t="n"/>
      <c r="D17" s="16" t="n"/>
      <c r="E17" s="17" t="n"/>
      <c r="F17" s="17" t="n"/>
      <c r="G17" s="18" t="n"/>
      <c r="H17" s="18" t="n"/>
      <c r="I17" s="18" t="n"/>
      <c r="J17" s="18" t="n"/>
      <c r="K17" s="17" t="n"/>
      <c r="L17" s="16" t="n"/>
      <c r="M17" s="19">
        <f>IF(OR($A17="",AND($I17="",$J17="")),"",MIN(IF($I17="",99999,$I17),IF($J17="",99999,$J17))-TODAY())</f>
        <v/>
      </c>
      <c r="N17" s="19">
        <f>IF($A17="","",IF(OR($E17="Deficiencies",$E17="Not approved",N($K17)&gt;0),"Action needed",IF($M17="","Add due dates",IF($M17&lt;0,"Overdue",IF($M17&lt;=Summary!$C$5,"Renewal due soon","OK")))))</f>
        <v/>
      </c>
    </row>
    <row r="18">
      <c r="A18" s="16" t="n"/>
      <c r="B18" s="17" t="n"/>
      <c r="C18" s="16" t="n"/>
      <c r="D18" s="16" t="n"/>
      <c r="E18" s="17" t="n"/>
      <c r="F18" s="17" t="n"/>
      <c r="G18" s="18" t="n"/>
      <c r="H18" s="18" t="n"/>
      <c r="I18" s="18" t="n"/>
      <c r="J18" s="18" t="n"/>
      <c r="K18" s="17" t="n"/>
      <c r="L18" s="16" t="n"/>
      <c r="M18" s="19">
        <f>IF(OR($A18="",AND($I18="",$J18="")),"",MIN(IF($I18="",99999,$I18),IF($J18="",99999,$J18))-TODAY())</f>
        <v/>
      </c>
      <c r="N18" s="19">
        <f>IF($A18="","",IF(OR($E18="Deficiencies",$E18="Not approved",N($K18)&gt;0),"Action needed",IF($M18="","Add due dates",IF($M18&lt;0,"Overdue",IF($M18&lt;=Summary!$C$5,"Renewal due soon","OK")))))</f>
        <v/>
      </c>
    </row>
    <row r="19">
      <c r="A19" s="16" t="n"/>
      <c r="B19" s="17" t="n"/>
      <c r="C19" s="16" t="n"/>
      <c r="D19" s="16" t="n"/>
      <c r="E19" s="17" t="n"/>
      <c r="F19" s="17" t="n"/>
      <c r="G19" s="18" t="n"/>
      <c r="H19" s="18" t="n"/>
      <c r="I19" s="18" t="n"/>
      <c r="J19" s="18" t="n"/>
      <c r="K19" s="17" t="n"/>
      <c r="L19" s="16" t="n"/>
      <c r="M19" s="19">
        <f>IF(OR($A19="",AND($I19="",$J19="")),"",MIN(IF($I19="",99999,$I19),IF($J19="",99999,$J19))-TODAY())</f>
        <v/>
      </c>
      <c r="N19" s="19">
        <f>IF($A19="","",IF(OR($E19="Deficiencies",$E19="Not approved",N($K19)&gt;0),"Action needed",IF($M19="","Add due dates",IF($M19&lt;0,"Overdue",IF($M19&lt;=Summary!$C$5,"Renewal due soon","OK")))))</f>
        <v/>
      </c>
    </row>
    <row r="20">
      <c r="A20" s="16" t="n"/>
      <c r="B20" s="17" t="n"/>
      <c r="C20" s="16" t="n"/>
      <c r="D20" s="16" t="n"/>
      <c r="E20" s="17" t="n"/>
      <c r="F20" s="17" t="n"/>
      <c r="G20" s="18" t="n"/>
      <c r="H20" s="18" t="n"/>
      <c r="I20" s="18" t="n"/>
      <c r="J20" s="18" t="n"/>
      <c r="K20" s="17" t="n"/>
      <c r="L20" s="16" t="n"/>
      <c r="M20" s="19">
        <f>IF(OR($A20="",AND($I20="",$J20="")),"",MIN(IF($I20="",99999,$I20),IF($J20="",99999,$J20))-TODAY())</f>
        <v/>
      </c>
      <c r="N20" s="19">
        <f>IF($A20="","",IF(OR($E20="Deficiencies",$E20="Not approved",N($K20)&gt;0),"Action needed",IF($M20="","Add due dates",IF($M20&lt;0,"Overdue",IF($M20&lt;=Summary!$C$5,"Renewal due soon","OK")))))</f>
        <v/>
      </c>
    </row>
    <row r="21">
      <c r="A21" s="16" t="n"/>
      <c r="B21" s="17" t="n"/>
      <c r="C21" s="16" t="n"/>
      <c r="D21" s="16" t="n"/>
      <c r="E21" s="17" t="n"/>
      <c r="F21" s="17" t="n"/>
      <c r="G21" s="18" t="n"/>
      <c r="H21" s="18" t="n"/>
      <c r="I21" s="18" t="n"/>
      <c r="J21" s="18" t="n"/>
      <c r="K21" s="17" t="n"/>
      <c r="L21" s="16" t="n"/>
      <c r="M21" s="19">
        <f>IF(OR($A21="",AND($I21="",$J21="")),"",MIN(IF($I21="",99999,$I21),IF($J21="",99999,$J21))-TODAY())</f>
        <v/>
      </c>
      <c r="N21" s="19">
        <f>IF($A21="","",IF(OR($E21="Deficiencies",$E21="Not approved",N($K21)&gt;0),"Action needed",IF($M21="","Add due dates",IF($M21&lt;0,"Overdue",IF($M21&lt;=Summary!$C$5,"Renewal due soon","OK")))))</f>
        <v/>
      </c>
    </row>
    <row r="22">
      <c r="A22" s="16" t="n"/>
      <c r="B22" s="17" t="n"/>
      <c r="C22" s="16" t="n"/>
      <c r="D22" s="16" t="n"/>
      <c r="E22" s="17" t="n"/>
      <c r="F22" s="17" t="n"/>
      <c r="G22" s="18" t="n"/>
      <c r="H22" s="18" t="n"/>
      <c r="I22" s="18" t="n"/>
      <c r="J22" s="18" t="n"/>
      <c r="K22" s="17" t="n"/>
      <c r="L22" s="16" t="n"/>
      <c r="M22" s="19">
        <f>IF(OR($A22="",AND($I22="",$J22="")),"",MIN(IF($I22="",99999,$I22),IF($J22="",99999,$J22))-TODAY())</f>
        <v/>
      </c>
      <c r="N22" s="19">
        <f>IF($A22="","",IF(OR($E22="Deficiencies",$E22="Not approved",N($K22)&gt;0),"Action needed",IF($M22="","Add due dates",IF($M22&lt;0,"Overdue",IF($M22&lt;=Summary!$C$5,"Renewal due soon","OK")))))</f>
        <v/>
      </c>
    </row>
    <row r="23">
      <c r="A23" s="16" t="n"/>
      <c r="B23" s="17" t="n"/>
      <c r="C23" s="16" t="n"/>
      <c r="D23" s="16" t="n"/>
      <c r="E23" s="17" t="n"/>
      <c r="F23" s="17" t="n"/>
      <c r="G23" s="18" t="n"/>
      <c r="H23" s="18" t="n"/>
      <c r="I23" s="18" t="n"/>
      <c r="J23" s="18" t="n"/>
      <c r="K23" s="17" t="n"/>
      <c r="L23" s="16" t="n"/>
      <c r="M23" s="19">
        <f>IF(OR($A23="",AND($I23="",$J23="")),"",MIN(IF($I23="",99999,$I23),IF($J23="",99999,$J23))-TODAY())</f>
        <v/>
      </c>
      <c r="N23" s="19">
        <f>IF($A23="","",IF(OR($E23="Deficiencies",$E23="Not approved",N($K23)&gt;0),"Action needed",IF($M23="","Add due dates",IF($M23&lt;0,"Overdue",IF($M23&lt;=Summary!$C$5,"Renewal due soon","OK")))))</f>
        <v/>
      </c>
    </row>
    <row r="24">
      <c r="A24" s="16" t="n"/>
      <c r="B24" s="17" t="n"/>
      <c r="C24" s="16" t="n"/>
      <c r="D24" s="16" t="n"/>
      <c r="E24" s="17" t="n"/>
      <c r="F24" s="17" t="n"/>
      <c r="G24" s="18" t="n"/>
      <c r="H24" s="18" t="n"/>
      <c r="I24" s="18" t="n"/>
      <c r="J24" s="18" t="n"/>
      <c r="K24" s="17" t="n"/>
      <c r="L24" s="16" t="n"/>
      <c r="M24" s="19">
        <f>IF(OR($A24="",AND($I24="",$J24="")),"",MIN(IF($I24="",99999,$I24),IF($J24="",99999,$J24))-TODAY())</f>
        <v/>
      </c>
      <c r="N24" s="19">
        <f>IF($A24="","",IF(OR($E24="Deficiencies",$E24="Not approved",N($K24)&gt;0),"Action needed",IF($M24="","Add due dates",IF($M24&lt;0,"Overdue",IF($M24&lt;=Summary!$C$5,"Renewal due soon","OK")))))</f>
        <v/>
      </c>
    </row>
    <row r="25">
      <c r="A25" s="16" t="n"/>
      <c r="B25" s="17" t="n"/>
      <c r="C25" s="16" t="n"/>
      <c r="D25" s="16" t="n"/>
      <c r="E25" s="17" t="n"/>
      <c r="F25" s="17" t="n"/>
      <c r="G25" s="18" t="n"/>
      <c r="H25" s="18" t="n"/>
      <c r="I25" s="18" t="n"/>
      <c r="J25" s="18" t="n"/>
      <c r="K25" s="17" t="n"/>
      <c r="L25" s="16" t="n"/>
      <c r="M25" s="19">
        <f>IF(OR($A25="",AND($I25="",$J25="")),"",MIN(IF($I25="",99999,$I25),IF($J25="",99999,$J25))-TODAY())</f>
        <v/>
      </c>
      <c r="N25" s="19">
        <f>IF($A25="","",IF(OR($E25="Deficiencies",$E25="Not approved",N($K25)&gt;0),"Action needed",IF($M25="","Add due dates",IF($M25&lt;0,"Overdue",IF($M25&lt;=Summary!$C$5,"Renewal due soon","OK")))))</f>
        <v/>
      </c>
    </row>
    <row r="26">
      <c r="A26" s="16" t="n"/>
      <c r="B26" s="17" t="n"/>
      <c r="C26" s="16" t="n"/>
      <c r="D26" s="16" t="n"/>
      <c r="E26" s="17" t="n"/>
      <c r="F26" s="17" t="n"/>
      <c r="G26" s="18" t="n"/>
      <c r="H26" s="18" t="n"/>
      <c r="I26" s="18" t="n"/>
      <c r="J26" s="18" t="n"/>
      <c r="K26" s="17" t="n"/>
      <c r="L26" s="16" t="n"/>
      <c r="M26" s="19">
        <f>IF(OR($A26="",AND($I26="",$J26="")),"",MIN(IF($I26="",99999,$I26),IF($J26="",99999,$J26))-TODAY())</f>
        <v/>
      </c>
      <c r="N26" s="19">
        <f>IF($A26="","",IF(OR($E26="Deficiencies",$E26="Not approved",N($K26)&gt;0),"Action needed",IF($M26="","Add due dates",IF($M26&lt;0,"Overdue",IF($M26&lt;=Summary!$C$5,"Renewal due soon","OK")))))</f>
        <v/>
      </c>
    </row>
    <row r="27">
      <c r="A27" s="16" t="n"/>
      <c r="B27" s="17" t="n"/>
      <c r="C27" s="16" t="n"/>
      <c r="D27" s="16" t="n"/>
      <c r="E27" s="17" t="n"/>
      <c r="F27" s="17" t="n"/>
      <c r="G27" s="18" t="n"/>
      <c r="H27" s="18" t="n"/>
      <c r="I27" s="18" t="n"/>
      <c r="J27" s="18" t="n"/>
      <c r="K27" s="17" t="n"/>
      <c r="L27" s="16" t="n"/>
      <c r="M27" s="19">
        <f>IF(OR($A27="",AND($I27="",$J27="")),"",MIN(IF($I27="",99999,$I27),IF($J27="",99999,$J27))-TODAY())</f>
        <v/>
      </c>
      <c r="N27" s="19">
        <f>IF($A27="","",IF(OR($E27="Deficiencies",$E27="Not approved",N($K27)&gt;0),"Action needed",IF($M27="","Add due dates",IF($M27&lt;0,"Overdue",IF($M27&lt;=Summary!$C$5,"Renewal due soon","OK")))))</f>
        <v/>
      </c>
    </row>
    <row r="28">
      <c r="A28" s="16" t="n"/>
      <c r="B28" s="17" t="n"/>
      <c r="C28" s="16" t="n"/>
      <c r="D28" s="16" t="n"/>
      <c r="E28" s="17" t="n"/>
      <c r="F28" s="17" t="n"/>
      <c r="G28" s="18" t="n"/>
      <c r="H28" s="18" t="n"/>
      <c r="I28" s="18" t="n"/>
      <c r="J28" s="18" t="n"/>
      <c r="K28" s="17" t="n"/>
      <c r="L28" s="16" t="n"/>
      <c r="M28" s="19">
        <f>IF(OR($A28="",AND($I28="",$J28="")),"",MIN(IF($I28="",99999,$I28),IF($J28="",99999,$J28))-TODAY())</f>
        <v/>
      </c>
      <c r="N28" s="19">
        <f>IF($A28="","",IF(OR($E28="Deficiencies",$E28="Not approved",N($K28)&gt;0),"Action needed",IF($M28="","Add due dates",IF($M28&lt;0,"Overdue",IF($M28&lt;=Summary!$C$5,"Renewal due soon","OK")))))</f>
        <v/>
      </c>
    </row>
    <row r="29">
      <c r="A29" s="16" t="n"/>
      <c r="B29" s="17" t="n"/>
      <c r="C29" s="16" t="n"/>
      <c r="D29" s="16" t="n"/>
      <c r="E29" s="17" t="n"/>
      <c r="F29" s="17" t="n"/>
      <c r="G29" s="18" t="n"/>
      <c r="H29" s="18" t="n"/>
      <c r="I29" s="18" t="n"/>
      <c r="J29" s="18" t="n"/>
      <c r="K29" s="17" t="n"/>
      <c r="L29" s="16" t="n"/>
      <c r="M29" s="19">
        <f>IF(OR($A29="",AND($I29="",$J29="")),"",MIN(IF($I29="",99999,$I29),IF($J29="",99999,$J29))-TODAY())</f>
        <v/>
      </c>
      <c r="N29" s="19">
        <f>IF($A29="","",IF(OR($E29="Deficiencies",$E29="Not approved",N($K29)&gt;0),"Action needed",IF($M29="","Add due dates",IF($M29&lt;0,"Overdue",IF($M29&lt;=Summary!$C$5,"Renewal due soon","OK")))))</f>
        <v/>
      </c>
    </row>
    <row r="30">
      <c r="A30" s="16" t="n"/>
      <c r="B30" s="17" t="n"/>
      <c r="C30" s="16" t="n"/>
      <c r="D30" s="16" t="n"/>
      <c r="E30" s="17" t="n"/>
      <c r="F30" s="17" t="n"/>
      <c r="G30" s="18" t="n"/>
      <c r="H30" s="18" t="n"/>
      <c r="I30" s="18" t="n"/>
      <c r="J30" s="18" t="n"/>
      <c r="K30" s="17" t="n"/>
      <c r="L30" s="16" t="n"/>
      <c r="M30" s="19">
        <f>IF(OR($A30="",AND($I30="",$J30="")),"",MIN(IF($I30="",99999,$I30),IF($J30="",99999,$J30))-TODAY())</f>
        <v/>
      </c>
      <c r="N30" s="19">
        <f>IF($A30="","",IF(OR($E30="Deficiencies",$E30="Not approved",N($K30)&gt;0),"Action needed",IF($M30="","Add due dates",IF($M30&lt;0,"Overdue",IF($M30&lt;=Summary!$C$5,"Renewal due soon","OK")))))</f>
        <v/>
      </c>
    </row>
    <row r="31">
      <c r="A31" s="16" t="n"/>
      <c r="B31" s="17" t="n"/>
      <c r="C31" s="16" t="n"/>
      <c r="D31" s="16" t="n"/>
      <c r="E31" s="17" t="n"/>
      <c r="F31" s="17" t="n"/>
      <c r="G31" s="18" t="n"/>
      <c r="H31" s="18" t="n"/>
      <c r="I31" s="18" t="n"/>
      <c r="J31" s="18" t="n"/>
      <c r="K31" s="17" t="n"/>
      <c r="L31" s="16" t="n"/>
      <c r="M31" s="19">
        <f>IF(OR($A31="",AND($I31="",$J31="")),"",MIN(IF($I31="",99999,$I31),IF($J31="",99999,$J31))-TODAY())</f>
        <v/>
      </c>
      <c r="N31" s="19">
        <f>IF($A31="","",IF(OR($E31="Deficiencies",$E31="Not approved",N($K31)&gt;0),"Action needed",IF($M31="","Add due dates",IF($M31&lt;0,"Overdue",IF($M31&lt;=Summary!$C$5,"Renewal due soon","OK")))))</f>
        <v/>
      </c>
    </row>
    <row r="32">
      <c r="A32" s="16" t="n"/>
      <c r="B32" s="17" t="n"/>
      <c r="C32" s="16" t="n"/>
      <c r="D32" s="16" t="n"/>
      <c r="E32" s="17" t="n"/>
      <c r="F32" s="17" t="n"/>
      <c r="G32" s="18" t="n"/>
      <c r="H32" s="18" t="n"/>
      <c r="I32" s="18" t="n"/>
      <c r="J32" s="18" t="n"/>
      <c r="K32" s="17" t="n"/>
      <c r="L32" s="16" t="n"/>
      <c r="M32" s="19">
        <f>IF(OR($A32="",AND($I32="",$J32="")),"",MIN(IF($I32="",99999,$I32),IF($J32="",99999,$J32))-TODAY())</f>
        <v/>
      </c>
      <c r="N32" s="19">
        <f>IF($A32="","",IF(OR($E32="Deficiencies",$E32="Not approved",N($K32)&gt;0),"Action needed",IF($M32="","Add due dates",IF($M32&lt;0,"Overdue",IF($M32&lt;=Summary!$C$5,"Renewal due soon","OK")))))</f>
        <v/>
      </c>
    </row>
    <row r="33">
      <c r="A33" s="16" t="n"/>
      <c r="B33" s="17" t="n"/>
      <c r="C33" s="16" t="n"/>
      <c r="D33" s="16" t="n"/>
      <c r="E33" s="17" t="n"/>
      <c r="F33" s="17" t="n"/>
      <c r="G33" s="18" t="n"/>
      <c r="H33" s="18" t="n"/>
      <c r="I33" s="18" t="n"/>
      <c r="J33" s="18" t="n"/>
      <c r="K33" s="17" t="n"/>
      <c r="L33" s="16" t="n"/>
      <c r="M33" s="19">
        <f>IF(OR($A33="",AND($I33="",$J33="")),"",MIN(IF($I33="",99999,$I33),IF($J33="",99999,$J33))-TODAY())</f>
        <v/>
      </c>
      <c r="N33" s="19">
        <f>IF($A33="","",IF(OR($E33="Deficiencies",$E33="Not approved",N($K33)&gt;0),"Action needed",IF($M33="","Add due dates",IF($M33&lt;0,"Overdue",IF($M33&lt;=Summary!$C$5,"Renewal due soon","OK")))))</f>
        <v/>
      </c>
    </row>
    <row r="34">
      <c r="A34" s="16" t="n"/>
      <c r="B34" s="17" t="n"/>
      <c r="C34" s="16" t="n"/>
      <c r="D34" s="16" t="n"/>
      <c r="E34" s="17" t="n"/>
      <c r="F34" s="17" t="n"/>
      <c r="G34" s="18" t="n"/>
      <c r="H34" s="18" t="n"/>
      <c r="I34" s="18" t="n"/>
      <c r="J34" s="18" t="n"/>
      <c r="K34" s="17" t="n"/>
      <c r="L34" s="16" t="n"/>
      <c r="M34" s="19">
        <f>IF(OR($A34="",AND($I34="",$J34="")),"",MIN(IF($I34="",99999,$I34),IF($J34="",99999,$J34))-TODAY())</f>
        <v/>
      </c>
      <c r="N34" s="19">
        <f>IF($A34="","",IF(OR($E34="Deficiencies",$E34="Not approved",N($K34)&gt;0),"Action needed",IF($M34="","Add due dates",IF($M34&lt;0,"Overdue",IF($M34&lt;=Summary!$C$5,"Renewal due soon","OK")))))</f>
        <v/>
      </c>
    </row>
    <row r="35">
      <c r="A35" s="16" t="n"/>
      <c r="B35" s="17" t="n"/>
      <c r="C35" s="16" t="n"/>
      <c r="D35" s="16" t="n"/>
      <c r="E35" s="17" t="n"/>
      <c r="F35" s="17" t="n"/>
      <c r="G35" s="18" t="n"/>
      <c r="H35" s="18" t="n"/>
      <c r="I35" s="18" t="n"/>
      <c r="J35" s="18" t="n"/>
      <c r="K35" s="17" t="n"/>
      <c r="L35" s="16" t="n"/>
      <c r="M35" s="19">
        <f>IF(OR($A35="",AND($I35="",$J35="")),"",MIN(IF($I35="",99999,$I35),IF($J35="",99999,$J35))-TODAY())</f>
        <v/>
      </c>
      <c r="N35" s="19">
        <f>IF($A35="","",IF(OR($E35="Deficiencies",$E35="Not approved",N($K35)&gt;0),"Action needed",IF($M35="","Add due dates",IF($M35&lt;0,"Overdue",IF($M35&lt;=Summary!$C$5,"Renewal due soon","OK")))))</f>
        <v/>
      </c>
    </row>
    <row r="36">
      <c r="A36" s="16" t="n"/>
      <c r="B36" s="17" t="n"/>
      <c r="C36" s="16" t="n"/>
      <c r="D36" s="16" t="n"/>
      <c r="E36" s="17" t="n"/>
      <c r="F36" s="17" t="n"/>
      <c r="G36" s="18" t="n"/>
      <c r="H36" s="18" t="n"/>
      <c r="I36" s="18" t="n"/>
      <c r="J36" s="18" t="n"/>
      <c r="K36" s="17" t="n"/>
      <c r="L36" s="16" t="n"/>
      <c r="M36" s="19">
        <f>IF(OR($A36="",AND($I36="",$J36="")),"",MIN(IF($I36="",99999,$I36),IF($J36="",99999,$J36))-TODAY())</f>
        <v/>
      </c>
      <c r="N36" s="19">
        <f>IF($A36="","",IF(OR($E36="Deficiencies",$E36="Not approved",N($K36)&gt;0),"Action needed",IF($M36="","Add due dates",IF($M36&lt;0,"Overdue",IF($M36&lt;=Summary!$C$5,"Renewal due soon","OK")))))</f>
        <v/>
      </c>
    </row>
    <row r="37">
      <c r="A37" s="16" t="n"/>
      <c r="B37" s="17" t="n"/>
      <c r="C37" s="16" t="n"/>
      <c r="D37" s="16" t="n"/>
      <c r="E37" s="17" t="n"/>
      <c r="F37" s="17" t="n"/>
      <c r="G37" s="18" t="n"/>
      <c r="H37" s="18" t="n"/>
      <c r="I37" s="18" t="n"/>
      <c r="J37" s="18" t="n"/>
      <c r="K37" s="17" t="n"/>
      <c r="L37" s="16" t="n"/>
      <c r="M37" s="19">
        <f>IF(OR($A37="",AND($I37="",$J37="")),"",MIN(IF($I37="",99999,$I37),IF($J37="",99999,$J37))-TODAY())</f>
        <v/>
      </c>
      <c r="N37" s="19">
        <f>IF($A37="","",IF(OR($E37="Deficiencies",$E37="Not approved",N($K37)&gt;0),"Action needed",IF($M37="","Add due dates",IF($M37&lt;0,"Overdue",IF($M37&lt;=Summary!$C$5,"Renewal due soon","OK")))))</f>
        <v/>
      </c>
    </row>
    <row r="38">
      <c r="A38" s="16" t="n"/>
      <c r="B38" s="17" t="n"/>
      <c r="C38" s="16" t="n"/>
      <c r="D38" s="16" t="n"/>
      <c r="E38" s="17" t="n"/>
      <c r="F38" s="17" t="n"/>
      <c r="G38" s="18" t="n"/>
      <c r="H38" s="18" t="n"/>
      <c r="I38" s="18" t="n"/>
      <c r="J38" s="18" t="n"/>
      <c r="K38" s="17" t="n"/>
      <c r="L38" s="16" t="n"/>
      <c r="M38" s="19">
        <f>IF(OR($A38="",AND($I38="",$J38="")),"",MIN(IF($I38="",99999,$I38),IF($J38="",99999,$J38))-TODAY())</f>
        <v/>
      </c>
      <c r="N38" s="19">
        <f>IF($A38="","",IF(OR($E38="Deficiencies",$E38="Not approved",N($K38)&gt;0),"Action needed",IF($M38="","Add due dates",IF($M38&lt;0,"Overdue",IF($M38&lt;=Summary!$C$5,"Renewal due soon","OK")))))</f>
        <v/>
      </c>
    </row>
    <row r="39">
      <c r="A39" s="16" t="n"/>
      <c r="B39" s="17" t="n"/>
      <c r="C39" s="16" t="n"/>
      <c r="D39" s="16" t="n"/>
      <c r="E39" s="17" t="n"/>
      <c r="F39" s="17" t="n"/>
      <c r="G39" s="18" t="n"/>
      <c r="H39" s="18" t="n"/>
      <c r="I39" s="18" t="n"/>
      <c r="J39" s="18" t="n"/>
      <c r="K39" s="17" t="n"/>
      <c r="L39" s="16" t="n"/>
      <c r="M39" s="19">
        <f>IF(OR($A39="",AND($I39="",$J39="")),"",MIN(IF($I39="",99999,$I39),IF($J39="",99999,$J39))-TODAY())</f>
        <v/>
      </c>
      <c r="N39" s="19">
        <f>IF($A39="","",IF(OR($E39="Deficiencies",$E39="Not approved",N($K39)&gt;0),"Action needed",IF($M39="","Add due dates",IF($M39&lt;0,"Overdue",IF($M39&lt;=Summary!$C$5,"Renewal due soon","OK")))))</f>
        <v/>
      </c>
    </row>
    <row r="40">
      <c r="A40" s="16" t="n"/>
      <c r="B40" s="17" t="n"/>
      <c r="C40" s="16" t="n"/>
      <c r="D40" s="16" t="n"/>
      <c r="E40" s="17" t="n"/>
      <c r="F40" s="17" t="n"/>
      <c r="G40" s="18" t="n"/>
      <c r="H40" s="18" t="n"/>
      <c r="I40" s="18" t="n"/>
      <c r="J40" s="18" t="n"/>
      <c r="K40" s="17" t="n"/>
      <c r="L40" s="16" t="n"/>
      <c r="M40" s="19">
        <f>IF(OR($A40="",AND($I40="",$J40="")),"",MIN(IF($I40="",99999,$I40),IF($J40="",99999,$J40))-TODAY())</f>
        <v/>
      </c>
      <c r="N40" s="19">
        <f>IF($A40="","",IF(OR($E40="Deficiencies",$E40="Not approved",N($K40)&gt;0),"Action needed",IF($M40="","Add due dates",IF($M40&lt;0,"Overdue",IF($M40&lt;=Summary!$C$5,"Renewal due soon","OK")))))</f>
        <v/>
      </c>
    </row>
    <row r="41">
      <c r="A41" s="16" t="n"/>
      <c r="B41" s="17" t="n"/>
      <c r="C41" s="16" t="n"/>
      <c r="D41" s="16" t="n"/>
      <c r="E41" s="17" t="n"/>
      <c r="F41" s="17" t="n"/>
      <c r="G41" s="18" t="n"/>
      <c r="H41" s="18" t="n"/>
      <c r="I41" s="18" t="n"/>
      <c r="J41" s="18" t="n"/>
      <c r="K41" s="17" t="n"/>
      <c r="L41" s="16" t="n"/>
      <c r="M41" s="19">
        <f>IF(OR($A41="",AND($I41="",$J41="")),"",MIN(IF($I41="",99999,$I41),IF($J41="",99999,$J41))-TODAY())</f>
        <v/>
      </c>
      <c r="N41" s="19">
        <f>IF($A41="","",IF(OR($E41="Deficiencies",$E41="Not approved",N($K41)&gt;0),"Action needed",IF($M41="","Add due dates",IF($M41&lt;0,"Overdue",IF($M41&lt;=Summary!$C$5,"Renewal due soon","OK")))))</f>
        <v/>
      </c>
    </row>
    <row r="42">
      <c r="A42" s="16" t="n"/>
      <c r="B42" s="17" t="n"/>
      <c r="C42" s="16" t="n"/>
      <c r="D42" s="16" t="n"/>
      <c r="E42" s="17" t="n"/>
      <c r="F42" s="17" t="n"/>
      <c r="G42" s="18" t="n"/>
      <c r="H42" s="18" t="n"/>
      <c r="I42" s="18" t="n"/>
      <c r="J42" s="18" t="n"/>
      <c r="K42" s="17" t="n"/>
      <c r="L42" s="16" t="n"/>
      <c r="M42" s="19">
        <f>IF(OR($A42="",AND($I42="",$J42="")),"",MIN(IF($I42="",99999,$I42),IF($J42="",99999,$J42))-TODAY())</f>
        <v/>
      </c>
      <c r="N42" s="19">
        <f>IF($A42="","",IF(OR($E42="Deficiencies",$E42="Not approved",N($K42)&gt;0),"Action needed",IF($M42="","Add due dates",IF($M42&lt;0,"Overdue",IF($M42&lt;=Summary!$C$5,"Renewal due soon","OK")))))</f>
        <v/>
      </c>
    </row>
    <row r="43">
      <c r="A43" s="16" t="n"/>
      <c r="B43" s="17" t="n"/>
      <c r="C43" s="16" t="n"/>
      <c r="D43" s="16" t="n"/>
      <c r="E43" s="17" t="n"/>
      <c r="F43" s="17" t="n"/>
      <c r="G43" s="18" t="n"/>
      <c r="H43" s="18" t="n"/>
      <c r="I43" s="18" t="n"/>
      <c r="J43" s="18" t="n"/>
      <c r="K43" s="17" t="n"/>
      <c r="L43" s="16" t="n"/>
      <c r="M43" s="19">
        <f>IF(OR($A43="",AND($I43="",$J43="")),"",MIN(IF($I43="",99999,$I43),IF($J43="",99999,$J43))-TODAY())</f>
        <v/>
      </c>
      <c r="N43" s="19">
        <f>IF($A43="","",IF(OR($E43="Deficiencies",$E43="Not approved",N($K43)&gt;0),"Action needed",IF($M43="","Add due dates",IF($M43&lt;0,"Overdue",IF($M43&lt;=Summary!$C$5,"Renewal due soon","OK")))))</f>
        <v/>
      </c>
    </row>
    <row r="44">
      <c r="A44" s="16" t="n"/>
      <c r="B44" s="17" t="n"/>
      <c r="C44" s="16" t="n"/>
      <c r="D44" s="16" t="n"/>
      <c r="E44" s="17" t="n"/>
      <c r="F44" s="17" t="n"/>
      <c r="G44" s="18" t="n"/>
      <c r="H44" s="18" t="n"/>
      <c r="I44" s="18" t="n"/>
      <c r="J44" s="18" t="n"/>
      <c r="K44" s="17" t="n"/>
      <c r="L44" s="16" t="n"/>
      <c r="M44" s="19">
        <f>IF(OR($A44="",AND($I44="",$J44="")),"",MIN(IF($I44="",99999,$I44),IF($J44="",99999,$J44))-TODAY())</f>
        <v/>
      </c>
      <c r="N44" s="19">
        <f>IF($A44="","",IF(OR($E44="Deficiencies",$E44="Not approved",N($K44)&gt;0),"Action needed",IF($M44="","Add due dates",IF($M44&lt;0,"Overdue",IF($M44&lt;=Summary!$C$5,"Renewal due soon","OK")))))</f>
        <v/>
      </c>
    </row>
    <row r="45">
      <c r="A45" s="16" t="n"/>
      <c r="B45" s="17" t="n"/>
      <c r="C45" s="16" t="n"/>
      <c r="D45" s="16" t="n"/>
      <c r="E45" s="17" t="n"/>
      <c r="F45" s="17" t="n"/>
      <c r="G45" s="18" t="n"/>
      <c r="H45" s="18" t="n"/>
      <c r="I45" s="18" t="n"/>
      <c r="J45" s="18" t="n"/>
      <c r="K45" s="17" t="n"/>
      <c r="L45" s="16" t="n"/>
      <c r="M45" s="19">
        <f>IF(OR($A45="",AND($I45="",$J45="")),"",MIN(IF($I45="",99999,$I45),IF($J45="",99999,$J45))-TODAY())</f>
        <v/>
      </c>
      <c r="N45" s="19">
        <f>IF($A45="","",IF(OR($E45="Deficiencies",$E45="Not approved",N($K45)&gt;0),"Action needed",IF($M45="","Add due dates",IF($M45&lt;0,"Overdue",IF($M45&lt;=Summary!$C$5,"Renewal due soon","OK")))))</f>
        <v/>
      </c>
    </row>
    <row r="46">
      <c r="A46" s="16" t="n"/>
      <c r="B46" s="17" t="n"/>
      <c r="C46" s="16" t="n"/>
      <c r="D46" s="16" t="n"/>
      <c r="E46" s="17" t="n"/>
      <c r="F46" s="17" t="n"/>
      <c r="G46" s="18" t="n"/>
      <c r="H46" s="18" t="n"/>
      <c r="I46" s="18" t="n"/>
      <c r="J46" s="18" t="n"/>
      <c r="K46" s="17" t="n"/>
      <c r="L46" s="16" t="n"/>
      <c r="M46" s="19">
        <f>IF(OR($A46="",AND($I46="",$J46="")),"",MIN(IF($I46="",99999,$I46),IF($J46="",99999,$J46))-TODAY())</f>
        <v/>
      </c>
      <c r="N46" s="19">
        <f>IF($A46="","",IF(OR($E46="Deficiencies",$E46="Not approved",N($K46)&gt;0),"Action needed",IF($M46="","Add due dates",IF($M46&lt;0,"Overdue",IF($M46&lt;=Summary!$C$5,"Renewal due soon","OK")))))</f>
        <v/>
      </c>
    </row>
    <row r="47">
      <c r="A47" s="16" t="n"/>
      <c r="B47" s="17" t="n"/>
      <c r="C47" s="16" t="n"/>
      <c r="D47" s="16" t="n"/>
      <c r="E47" s="17" t="n"/>
      <c r="F47" s="17" t="n"/>
      <c r="G47" s="18" t="n"/>
      <c r="H47" s="18" t="n"/>
      <c r="I47" s="18" t="n"/>
      <c r="J47" s="18" t="n"/>
      <c r="K47" s="17" t="n"/>
      <c r="L47" s="16" t="n"/>
      <c r="M47" s="19">
        <f>IF(OR($A47="",AND($I47="",$J47="")),"",MIN(IF($I47="",99999,$I47),IF($J47="",99999,$J47))-TODAY())</f>
        <v/>
      </c>
      <c r="N47" s="19">
        <f>IF($A47="","",IF(OR($E47="Deficiencies",$E47="Not approved",N($K47)&gt;0),"Action needed",IF($M47="","Add due dates",IF($M47&lt;0,"Overdue",IF($M47&lt;=Summary!$C$5,"Renewal due soon","OK")))))</f>
        <v/>
      </c>
    </row>
    <row r="48">
      <c r="A48" s="16" t="n"/>
      <c r="B48" s="17" t="n"/>
      <c r="C48" s="16" t="n"/>
      <c r="D48" s="16" t="n"/>
      <c r="E48" s="17" t="n"/>
      <c r="F48" s="17" t="n"/>
      <c r="G48" s="18" t="n"/>
      <c r="H48" s="18" t="n"/>
      <c r="I48" s="18" t="n"/>
      <c r="J48" s="18" t="n"/>
      <c r="K48" s="17" t="n"/>
      <c r="L48" s="16" t="n"/>
      <c r="M48" s="19">
        <f>IF(OR($A48="",AND($I48="",$J48="")),"",MIN(IF($I48="",99999,$I48),IF($J48="",99999,$J48))-TODAY())</f>
        <v/>
      </c>
      <c r="N48" s="19">
        <f>IF($A48="","",IF(OR($E48="Deficiencies",$E48="Not approved",N($K48)&gt;0),"Action needed",IF($M48="","Add due dates",IF($M48&lt;0,"Overdue",IF($M48&lt;=Summary!$C$5,"Renewal due soon","OK")))))</f>
        <v/>
      </c>
    </row>
    <row r="49">
      <c r="A49" s="16" t="n"/>
      <c r="B49" s="17" t="n"/>
      <c r="C49" s="16" t="n"/>
      <c r="D49" s="16" t="n"/>
      <c r="E49" s="17" t="n"/>
      <c r="F49" s="17" t="n"/>
      <c r="G49" s="18" t="n"/>
      <c r="H49" s="18" t="n"/>
      <c r="I49" s="18" t="n"/>
      <c r="J49" s="18" t="n"/>
      <c r="K49" s="17" t="n"/>
      <c r="L49" s="16" t="n"/>
      <c r="M49" s="19">
        <f>IF(OR($A49="",AND($I49="",$J49="")),"",MIN(IF($I49="",99999,$I49),IF($J49="",99999,$J49))-TODAY())</f>
        <v/>
      </c>
      <c r="N49" s="19">
        <f>IF($A49="","",IF(OR($E49="Deficiencies",$E49="Not approved",N($K49)&gt;0),"Action needed",IF($M49="","Add due dates",IF($M49&lt;0,"Overdue",IF($M49&lt;=Summary!$C$5,"Renewal due soon","OK")))))</f>
        <v/>
      </c>
    </row>
    <row r="50">
      <c r="A50" s="16" t="n"/>
      <c r="B50" s="17" t="n"/>
      <c r="C50" s="16" t="n"/>
      <c r="D50" s="16" t="n"/>
      <c r="E50" s="17" t="n"/>
      <c r="F50" s="17" t="n"/>
      <c r="G50" s="18" t="n"/>
      <c r="H50" s="18" t="n"/>
      <c r="I50" s="18" t="n"/>
      <c r="J50" s="18" t="n"/>
      <c r="K50" s="17" t="n"/>
      <c r="L50" s="16" t="n"/>
      <c r="M50" s="19">
        <f>IF(OR($A50="",AND($I50="",$J50="")),"",MIN(IF($I50="",99999,$I50),IF($J50="",99999,$J50))-TODAY())</f>
        <v/>
      </c>
      <c r="N50" s="19">
        <f>IF($A50="","",IF(OR($E50="Deficiencies",$E50="Not approved",N($K50)&gt;0),"Action needed",IF($M50="","Add due dates",IF($M50&lt;0,"Overdue",IF($M50&lt;=Summary!$C$5,"Renewal due soon","OK")))))</f>
        <v/>
      </c>
    </row>
    <row r="51">
      <c r="A51" s="16" t="n"/>
      <c r="B51" s="17" t="n"/>
      <c r="C51" s="16" t="n"/>
      <c r="D51" s="16" t="n"/>
      <c r="E51" s="17" t="n"/>
      <c r="F51" s="17" t="n"/>
      <c r="G51" s="18" t="n"/>
      <c r="H51" s="18" t="n"/>
      <c r="I51" s="18" t="n"/>
      <c r="J51" s="18" t="n"/>
      <c r="K51" s="17" t="n"/>
      <c r="L51" s="16" t="n"/>
      <c r="M51" s="19">
        <f>IF(OR($A51="",AND($I51="",$J51="")),"",MIN(IF($I51="",99999,$I51),IF($J51="",99999,$J51))-TODAY())</f>
        <v/>
      </c>
      <c r="N51" s="19">
        <f>IF($A51="","",IF(OR($E51="Deficiencies",$E51="Not approved",N($K51)&gt;0),"Action needed",IF($M51="","Add due dates",IF($M51&lt;0,"Overdue",IF($M51&lt;=Summary!$C$5,"Renewal due soon","OK")))))</f>
        <v/>
      </c>
    </row>
    <row r="52">
      <c r="A52" s="16" t="n"/>
      <c r="B52" s="17" t="n"/>
      <c r="C52" s="16" t="n"/>
      <c r="D52" s="16" t="n"/>
      <c r="E52" s="17" t="n"/>
      <c r="F52" s="17" t="n"/>
      <c r="G52" s="18" t="n"/>
      <c r="H52" s="18" t="n"/>
      <c r="I52" s="18" t="n"/>
      <c r="J52" s="18" t="n"/>
      <c r="K52" s="17" t="n"/>
      <c r="L52" s="16" t="n"/>
      <c r="M52" s="19">
        <f>IF(OR($A52="",AND($I52="",$J52="")),"",MIN(IF($I52="",99999,$I52),IF($J52="",99999,$J52))-TODAY())</f>
        <v/>
      </c>
      <c r="N52" s="19">
        <f>IF($A52="","",IF(OR($E52="Deficiencies",$E52="Not approved",N($K52)&gt;0),"Action needed",IF($M52="","Add due dates",IF($M52&lt;0,"Overdue",IF($M52&lt;=Summary!$C$5,"Renewal due soon","OK")))))</f>
        <v/>
      </c>
    </row>
    <row r="53">
      <c r="A53" s="16" t="n"/>
      <c r="B53" s="17" t="n"/>
      <c r="C53" s="16" t="n"/>
      <c r="D53" s="16" t="n"/>
      <c r="E53" s="17" t="n"/>
      <c r="F53" s="17" t="n"/>
      <c r="G53" s="18" t="n"/>
      <c r="H53" s="18" t="n"/>
      <c r="I53" s="18" t="n"/>
      <c r="J53" s="18" t="n"/>
      <c r="K53" s="17" t="n"/>
      <c r="L53" s="16" t="n"/>
      <c r="M53" s="19">
        <f>IF(OR($A53="",AND($I53="",$J53="")),"",MIN(IF($I53="",99999,$I53),IF($J53="",99999,$J53))-TODAY())</f>
        <v/>
      </c>
      <c r="N53" s="19">
        <f>IF($A53="","",IF(OR($E53="Deficiencies",$E53="Not approved",N($K53)&gt;0),"Action needed",IF($M53="","Add due dates",IF($M53&lt;0,"Overdue",IF($M53&lt;=Summary!$C$5,"Renewal due soon","OK")))))</f>
        <v/>
      </c>
    </row>
    <row r="54">
      <c r="A54" s="16" t="n"/>
      <c r="B54" s="17" t="n"/>
      <c r="C54" s="16" t="n"/>
      <c r="D54" s="16" t="n"/>
      <c r="E54" s="17" t="n"/>
      <c r="F54" s="17" t="n"/>
      <c r="G54" s="18" t="n"/>
      <c r="H54" s="18" t="n"/>
      <c r="I54" s="18" t="n"/>
      <c r="J54" s="18" t="n"/>
      <c r="K54" s="17" t="n"/>
      <c r="L54" s="16" t="n"/>
      <c r="M54" s="19">
        <f>IF(OR($A54="",AND($I54="",$J54="")),"",MIN(IF($I54="",99999,$I54),IF($J54="",99999,$J54))-TODAY())</f>
        <v/>
      </c>
      <c r="N54" s="19">
        <f>IF($A54="","",IF(OR($E54="Deficiencies",$E54="Not approved",N($K54)&gt;0),"Action needed",IF($M54="","Add due dates",IF($M54&lt;0,"Overdue",IF($M54&lt;=Summary!$C$5,"Renewal due soon","OK")))))</f>
        <v/>
      </c>
    </row>
    <row r="55">
      <c r="A55" s="16" t="n"/>
      <c r="B55" s="17" t="n"/>
      <c r="C55" s="16" t="n"/>
      <c r="D55" s="16" t="n"/>
      <c r="E55" s="17" t="n"/>
      <c r="F55" s="17" t="n"/>
      <c r="G55" s="18" t="n"/>
      <c r="H55" s="18" t="n"/>
      <c r="I55" s="18" t="n"/>
      <c r="J55" s="18" t="n"/>
      <c r="K55" s="17" t="n"/>
      <c r="L55" s="16" t="n"/>
      <c r="M55" s="19">
        <f>IF(OR($A55="",AND($I55="",$J55="")),"",MIN(IF($I55="",99999,$I55),IF($J55="",99999,$J55))-TODAY())</f>
        <v/>
      </c>
      <c r="N55" s="19">
        <f>IF($A55="","",IF(OR($E55="Deficiencies",$E55="Not approved",N($K55)&gt;0),"Action needed",IF($M55="","Add due dates",IF($M55&lt;0,"Overdue",IF($M55&lt;=Summary!$C$5,"Renewal due soon","OK")))))</f>
        <v/>
      </c>
    </row>
    <row r="56">
      <c r="A56" s="16" t="n"/>
      <c r="B56" s="17" t="n"/>
      <c r="C56" s="16" t="n"/>
      <c r="D56" s="16" t="n"/>
      <c r="E56" s="17" t="n"/>
      <c r="F56" s="17" t="n"/>
      <c r="G56" s="18" t="n"/>
      <c r="H56" s="18" t="n"/>
      <c r="I56" s="18" t="n"/>
      <c r="J56" s="18" t="n"/>
      <c r="K56" s="17" t="n"/>
      <c r="L56" s="16" t="n"/>
      <c r="M56" s="19">
        <f>IF(OR($A56="",AND($I56="",$J56="")),"",MIN(IF($I56="",99999,$I56),IF($J56="",99999,$J56))-TODAY())</f>
        <v/>
      </c>
      <c r="N56" s="19">
        <f>IF($A56="","",IF(OR($E56="Deficiencies",$E56="Not approved",N($K56)&gt;0),"Action needed",IF($M56="","Add due dates",IF($M56&lt;0,"Overdue",IF($M56&lt;=Summary!$C$5,"Renewal due soon","OK")))))</f>
        <v/>
      </c>
    </row>
    <row r="57">
      <c r="A57" s="16" t="n"/>
      <c r="B57" s="17" t="n"/>
      <c r="C57" s="16" t="n"/>
      <c r="D57" s="16" t="n"/>
      <c r="E57" s="17" t="n"/>
      <c r="F57" s="17" t="n"/>
      <c r="G57" s="18" t="n"/>
      <c r="H57" s="18" t="n"/>
      <c r="I57" s="18" t="n"/>
      <c r="J57" s="18" t="n"/>
      <c r="K57" s="17" t="n"/>
      <c r="L57" s="16" t="n"/>
      <c r="M57" s="19">
        <f>IF(OR($A57="",AND($I57="",$J57="")),"",MIN(IF($I57="",99999,$I57),IF($J57="",99999,$J57))-TODAY())</f>
        <v/>
      </c>
      <c r="N57" s="19">
        <f>IF($A57="","",IF(OR($E57="Deficiencies",$E57="Not approved",N($K57)&gt;0),"Action needed",IF($M57="","Add due dates",IF($M57&lt;0,"Overdue",IF($M57&lt;=Summary!$C$5,"Renewal due soon","OK")))))</f>
        <v/>
      </c>
    </row>
    <row r="58">
      <c r="A58" s="16" t="n"/>
      <c r="B58" s="17" t="n"/>
      <c r="C58" s="16" t="n"/>
      <c r="D58" s="16" t="n"/>
      <c r="E58" s="17" t="n"/>
      <c r="F58" s="17" t="n"/>
      <c r="G58" s="18" t="n"/>
      <c r="H58" s="18" t="n"/>
      <c r="I58" s="18" t="n"/>
      <c r="J58" s="18" t="n"/>
      <c r="K58" s="17" t="n"/>
      <c r="L58" s="16" t="n"/>
      <c r="M58" s="19">
        <f>IF(OR($A58="",AND($I58="",$J58="")),"",MIN(IF($I58="",99999,$I58),IF($J58="",99999,$J58))-TODAY())</f>
        <v/>
      </c>
      <c r="N58" s="19">
        <f>IF($A58="","",IF(OR($E58="Deficiencies",$E58="Not approved",N($K58)&gt;0),"Action needed",IF($M58="","Add due dates",IF($M58&lt;0,"Overdue",IF($M58&lt;=Summary!$C$5,"Renewal due soon","OK")))))</f>
        <v/>
      </c>
    </row>
    <row r="59">
      <c r="A59" s="16" t="n"/>
      <c r="B59" s="17" t="n"/>
      <c r="C59" s="16" t="n"/>
      <c r="D59" s="16" t="n"/>
      <c r="E59" s="17" t="n"/>
      <c r="F59" s="17" t="n"/>
      <c r="G59" s="18" t="n"/>
      <c r="H59" s="18" t="n"/>
      <c r="I59" s="18" t="n"/>
      <c r="J59" s="18" t="n"/>
      <c r="K59" s="17" t="n"/>
      <c r="L59" s="16" t="n"/>
      <c r="M59" s="19">
        <f>IF(OR($A59="",AND($I59="",$J59="")),"",MIN(IF($I59="",99999,$I59),IF($J59="",99999,$J59))-TODAY())</f>
        <v/>
      </c>
      <c r="N59" s="19">
        <f>IF($A59="","",IF(OR($E59="Deficiencies",$E59="Not approved",N($K59)&gt;0),"Action needed",IF($M59="","Add due dates",IF($M59&lt;0,"Overdue",IF($M59&lt;=Summary!$C$5,"Renewal due soon","OK")))))</f>
        <v/>
      </c>
    </row>
    <row r="60">
      <c r="A60" s="16" t="n"/>
      <c r="B60" s="17" t="n"/>
      <c r="C60" s="16" t="n"/>
      <c r="D60" s="16" t="n"/>
      <c r="E60" s="17" t="n"/>
      <c r="F60" s="17" t="n"/>
      <c r="G60" s="18" t="n"/>
      <c r="H60" s="18" t="n"/>
      <c r="I60" s="18" t="n"/>
      <c r="J60" s="18" t="n"/>
      <c r="K60" s="17" t="n"/>
      <c r="L60" s="16" t="n"/>
      <c r="M60" s="19">
        <f>IF(OR($A60="",AND($I60="",$J60="")),"",MIN(IF($I60="",99999,$I60),IF($J60="",99999,$J60))-TODAY())</f>
        <v/>
      </c>
      <c r="N60" s="19">
        <f>IF($A60="","",IF(OR($E60="Deficiencies",$E60="Not approved",N($K60)&gt;0),"Action needed",IF($M60="","Add due dates",IF($M60&lt;0,"Overdue",IF($M60&lt;=Summary!$C$5,"Renewal due soon","OK")))))</f>
        <v/>
      </c>
    </row>
    <row r="61">
      <c r="A61" s="16" t="n"/>
      <c r="B61" s="17" t="n"/>
      <c r="C61" s="16" t="n"/>
      <c r="D61" s="16" t="n"/>
      <c r="E61" s="17" t="n"/>
      <c r="F61" s="17" t="n"/>
      <c r="G61" s="18" t="n"/>
      <c r="H61" s="18" t="n"/>
      <c r="I61" s="18" t="n"/>
      <c r="J61" s="18" t="n"/>
      <c r="K61" s="17" t="n"/>
      <c r="L61" s="16" t="n"/>
      <c r="M61" s="19">
        <f>IF(OR($A61="",AND($I61="",$J61="")),"",MIN(IF($I61="",99999,$I61),IF($J61="",99999,$J61))-TODAY())</f>
        <v/>
      </c>
      <c r="N61" s="19">
        <f>IF($A61="","",IF(OR($E61="Deficiencies",$E61="Not approved",N($K61)&gt;0),"Action needed",IF($M61="","Add due dates",IF($M61&lt;0,"Overdue",IF($M61&lt;=Summary!$C$5,"Renewal due soon","OK")))))</f>
        <v/>
      </c>
    </row>
    <row r="62">
      <c r="A62" s="16" t="n"/>
      <c r="B62" s="17" t="n"/>
      <c r="C62" s="16" t="n"/>
      <c r="D62" s="16" t="n"/>
      <c r="E62" s="17" t="n"/>
      <c r="F62" s="17" t="n"/>
      <c r="G62" s="18" t="n"/>
      <c r="H62" s="18" t="n"/>
      <c r="I62" s="18" t="n"/>
      <c r="J62" s="18" t="n"/>
      <c r="K62" s="17" t="n"/>
      <c r="L62" s="16" t="n"/>
      <c r="M62" s="19">
        <f>IF(OR($A62="",AND($I62="",$J62="")),"",MIN(IF($I62="",99999,$I62),IF($J62="",99999,$J62))-TODAY())</f>
        <v/>
      </c>
      <c r="N62" s="19">
        <f>IF($A62="","",IF(OR($E62="Deficiencies",$E62="Not approved",N($K62)&gt;0),"Action needed",IF($M62="","Add due dates",IF($M62&lt;0,"Overdue",IF($M62&lt;=Summary!$C$5,"Renewal due soon","OK")))))</f>
        <v/>
      </c>
    </row>
    <row r="63">
      <c r="A63" s="16" t="n"/>
      <c r="B63" s="17" t="n"/>
      <c r="C63" s="16" t="n"/>
      <c r="D63" s="16" t="n"/>
      <c r="E63" s="17" t="n"/>
      <c r="F63" s="17" t="n"/>
      <c r="G63" s="18" t="n"/>
      <c r="H63" s="18" t="n"/>
      <c r="I63" s="18" t="n"/>
      <c r="J63" s="18" t="n"/>
      <c r="K63" s="17" t="n"/>
      <c r="L63" s="16" t="n"/>
      <c r="M63" s="19">
        <f>IF(OR($A63="",AND($I63="",$J63="")),"",MIN(IF($I63="",99999,$I63),IF($J63="",99999,$J63))-TODAY())</f>
        <v/>
      </c>
      <c r="N63" s="19">
        <f>IF($A63="","",IF(OR($E63="Deficiencies",$E63="Not approved",N($K63)&gt;0),"Action needed",IF($M63="","Add due dates",IF($M63&lt;0,"Overdue",IF($M63&lt;=Summary!$C$5,"Renewal due soon","OK")))))</f>
        <v/>
      </c>
    </row>
    <row r="64">
      <c r="A64" s="16" t="n"/>
      <c r="B64" s="17" t="n"/>
      <c r="C64" s="16" t="n"/>
      <c r="D64" s="16" t="n"/>
      <c r="E64" s="17" t="n"/>
      <c r="F64" s="17" t="n"/>
      <c r="G64" s="18" t="n"/>
      <c r="H64" s="18" t="n"/>
      <c r="I64" s="18" t="n"/>
      <c r="J64" s="18" t="n"/>
      <c r="K64" s="17" t="n"/>
      <c r="L64" s="16" t="n"/>
      <c r="M64" s="19">
        <f>IF(OR($A64="",AND($I64="",$J64="")),"",MIN(IF($I64="",99999,$I64),IF($J64="",99999,$J64))-TODAY())</f>
        <v/>
      </c>
      <c r="N64" s="19">
        <f>IF($A64="","",IF(OR($E64="Deficiencies",$E64="Not approved",N($K64)&gt;0),"Action needed",IF($M64="","Add due dates",IF($M64&lt;0,"Overdue",IF($M64&lt;=Summary!$C$5,"Renewal due soon","OK")))))</f>
        <v/>
      </c>
    </row>
    <row r="65">
      <c r="A65" s="16" t="n"/>
      <c r="B65" s="17" t="n"/>
      <c r="C65" s="16" t="n"/>
      <c r="D65" s="16" t="n"/>
      <c r="E65" s="17" t="n"/>
      <c r="F65" s="17" t="n"/>
      <c r="G65" s="18" t="n"/>
      <c r="H65" s="18" t="n"/>
      <c r="I65" s="18" t="n"/>
      <c r="J65" s="18" t="n"/>
      <c r="K65" s="17" t="n"/>
      <c r="L65" s="16" t="n"/>
      <c r="M65" s="19">
        <f>IF(OR($A65="",AND($I65="",$J65="")),"",MIN(IF($I65="",99999,$I65),IF($J65="",99999,$J65))-TODAY())</f>
        <v/>
      </c>
      <c r="N65" s="19">
        <f>IF($A65="","",IF(OR($E65="Deficiencies",$E65="Not approved",N($K65)&gt;0),"Action needed",IF($M65="","Add due dates",IF($M65&lt;0,"Overdue",IF($M65&lt;=Summary!$C$5,"Renewal due soon","OK")))))</f>
        <v/>
      </c>
    </row>
    <row r="66">
      <c r="A66" s="16" t="n"/>
      <c r="B66" s="17" t="n"/>
      <c r="C66" s="16" t="n"/>
      <c r="D66" s="16" t="n"/>
      <c r="E66" s="17" t="n"/>
      <c r="F66" s="17" t="n"/>
      <c r="G66" s="18" t="n"/>
      <c r="H66" s="18" t="n"/>
      <c r="I66" s="18" t="n"/>
      <c r="J66" s="18" t="n"/>
      <c r="K66" s="17" t="n"/>
      <c r="L66" s="16" t="n"/>
      <c r="M66" s="19">
        <f>IF(OR($A66="",AND($I66="",$J66="")),"",MIN(IF($I66="",99999,$I66),IF($J66="",99999,$J66))-TODAY())</f>
        <v/>
      </c>
      <c r="N66" s="19">
        <f>IF($A66="","",IF(OR($E66="Deficiencies",$E66="Not approved",N($K66)&gt;0),"Action needed",IF($M66="","Add due dates",IF($M66&lt;0,"Overdue",IF($M66&lt;=Summary!$C$5,"Renewal due soon","OK")))))</f>
        <v/>
      </c>
    </row>
    <row r="67">
      <c r="A67" s="16" t="n"/>
      <c r="B67" s="17" t="n"/>
      <c r="C67" s="16" t="n"/>
      <c r="D67" s="16" t="n"/>
      <c r="E67" s="17" t="n"/>
      <c r="F67" s="17" t="n"/>
      <c r="G67" s="18" t="n"/>
      <c r="H67" s="18" t="n"/>
      <c r="I67" s="18" t="n"/>
      <c r="J67" s="18" t="n"/>
      <c r="K67" s="17" t="n"/>
      <c r="L67" s="16" t="n"/>
      <c r="M67" s="19">
        <f>IF(OR($A67="",AND($I67="",$J67="")),"",MIN(IF($I67="",99999,$I67),IF($J67="",99999,$J67))-TODAY())</f>
        <v/>
      </c>
      <c r="N67" s="19">
        <f>IF($A67="","",IF(OR($E67="Deficiencies",$E67="Not approved",N($K67)&gt;0),"Action needed",IF($M67="","Add due dates",IF($M67&lt;0,"Overdue",IF($M67&lt;=Summary!$C$5,"Renewal due soon","OK")))))</f>
        <v/>
      </c>
    </row>
    <row r="68">
      <c r="A68" s="16" t="n"/>
      <c r="B68" s="17" t="n"/>
      <c r="C68" s="16" t="n"/>
      <c r="D68" s="16" t="n"/>
      <c r="E68" s="17" t="n"/>
      <c r="F68" s="17" t="n"/>
      <c r="G68" s="18" t="n"/>
      <c r="H68" s="18" t="n"/>
      <c r="I68" s="18" t="n"/>
      <c r="J68" s="18" t="n"/>
      <c r="K68" s="17" t="n"/>
      <c r="L68" s="16" t="n"/>
      <c r="M68" s="19">
        <f>IF(OR($A68="",AND($I68="",$J68="")),"",MIN(IF($I68="",99999,$I68),IF($J68="",99999,$J68))-TODAY())</f>
        <v/>
      </c>
      <c r="N68" s="19">
        <f>IF($A68="","",IF(OR($E68="Deficiencies",$E68="Not approved",N($K68)&gt;0),"Action needed",IF($M68="","Add due dates",IF($M68&lt;0,"Overdue",IF($M68&lt;=Summary!$C$5,"Renewal due soon","OK")))))</f>
        <v/>
      </c>
    </row>
    <row r="69">
      <c r="A69" s="16" t="n"/>
      <c r="B69" s="17" t="n"/>
      <c r="C69" s="16" t="n"/>
      <c r="D69" s="16" t="n"/>
      <c r="E69" s="17" t="n"/>
      <c r="F69" s="17" t="n"/>
      <c r="G69" s="18" t="n"/>
      <c r="H69" s="18" t="n"/>
      <c r="I69" s="18" t="n"/>
      <c r="J69" s="18" t="n"/>
      <c r="K69" s="17" t="n"/>
      <c r="L69" s="16" t="n"/>
      <c r="M69" s="19">
        <f>IF(OR($A69="",AND($I69="",$J69="")),"",MIN(IF($I69="",99999,$I69),IF($J69="",99999,$J69))-TODAY())</f>
        <v/>
      </c>
      <c r="N69" s="19">
        <f>IF($A69="","",IF(OR($E69="Deficiencies",$E69="Not approved",N($K69)&gt;0),"Action needed",IF($M69="","Add due dates",IF($M69&lt;0,"Overdue",IF($M69&lt;=Summary!$C$5,"Renewal due soon","OK")))))</f>
        <v/>
      </c>
    </row>
    <row r="70">
      <c r="A70" s="16" t="n"/>
      <c r="B70" s="17" t="n"/>
      <c r="C70" s="16" t="n"/>
      <c r="D70" s="16" t="n"/>
      <c r="E70" s="17" t="n"/>
      <c r="F70" s="17" t="n"/>
      <c r="G70" s="18" t="n"/>
      <c r="H70" s="18" t="n"/>
      <c r="I70" s="18" t="n"/>
      <c r="J70" s="18" t="n"/>
      <c r="K70" s="17" t="n"/>
      <c r="L70" s="16" t="n"/>
      <c r="M70" s="19">
        <f>IF(OR($A70="",AND($I70="",$J70="")),"",MIN(IF($I70="",99999,$I70),IF($J70="",99999,$J70))-TODAY())</f>
        <v/>
      </c>
      <c r="N70" s="19">
        <f>IF($A70="","",IF(OR($E70="Deficiencies",$E70="Not approved",N($K70)&gt;0),"Action needed",IF($M70="","Add due dates",IF($M70&lt;0,"Overdue",IF($M70&lt;=Summary!$C$5,"Renewal due soon","OK")))))</f>
        <v/>
      </c>
    </row>
    <row r="71">
      <c r="A71" s="16" t="n"/>
      <c r="B71" s="17" t="n"/>
      <c r="C71" s="16" t="n"/>
      <c r="D71" s="16" t="n"/>
      <c r="E71" s="17" t="n"/>
      <c r="F71" s="17" t="n"/>
      <c r="G71" s="18" t="n"/>
      <c r="H71" s="18" t="n"/>
      <c r="I71" s="18" t="n"/>
      <c r="J71" s="18" t="n"/>
      <c r="K71" s="17" t="n"/>
      <c r="L71" s="16" t="n"/>
      <c r="M71" s="19">
        <f>IF(OR($A71="",AND($I71="",$J71="")),"",MIN(IF($I71="",99999,$I71),IF($J71="",99999,$J71))-TODAY())</f>
        <v/>
      </c>
      <c r="N71" s="19">
        <f>IF($A71="","",IF(OR($E71="Deficiencies",$E71="Not approved",N($K71)&gt;0),"Action needed",IF($M71="","Add due dates",IF($M71&lt;0,"Overdue",IF($M71&lt;=Summary!$C$5,"Renewal due soon","OK")))))</f>
        <v/>
      </c>
    </row>
    <row r="72">
      <c r="A72" s="16" t="n"/>
      <c r="B72" s="17" t="n"/>
      <c r="C72" s="16" t="n"/>
      <c r="D72" s="16" t="n"/>
      <c r="E72" s="17" t="n"/>
      <c r="F72" s="17" t="n"/>
      <c r="G72" s="18" t="n"/>
      <c r="H72" s="18" t="n"/>
      <c r="I72" s="18" t="n"/>
      <c r="J72" s="18" t="n"/>
      <c r="K72" s="17" t="n"/>
      <c r="L72" s="16" t="n"/>
      <c r="M72" s="19">
        <f>IF(OR($A72="",AND($I72="",$J72="")),"",MIN(IF($I72="",99999,$I72),IF($J72="",99999,$J72))-TODAY())</f>
        <v/>
      </c>
      <c r="N72" s="19">
        <f>IF($A72="","",IF(OR($E72="Deficiencies",$E72="Not approved",N($K72)&gt;0),"Action needed",IF($M72="","Add due dates",IF($M72&lt;0,"Overdue",IF($M72&lt;=Summary!$C$5,"Renewal due soon","OK")))))</f>
        <v/>
      </c>
    </row>
    <row r="73">
      <c r="A73" s="16" t="n"/>
      <c r="B73" s="17" t="n"/>
      <c r="C73" s="16" t="n"/>
      <c r="D73" s="16" t="n"/>
      <c r="E73" s="17" t="n"/>
      <c r="F73" s="17" t="n"/>
      <c r="G73" s="18" t="n"/>
      <c r="H73" s="18" t="n"/>
      <c r="I73" s="18" t="n"/>
      <c r="J73" s="18" t="n"/>
      <c r="K73" s="17" t="n"/>
      <c r="L73" s="16" t="n"/>
      <c r="M73" s="19">
        <f>IF(OR($A73="",AND($I73="",$J73="")),"",MIN(IF($I73="",99999,$I73),IF($J73="",99999,$J73))-TODAY())</f>
        <v/>
      </c>
      <c r="N73" s="19">
        <f>IF($A73="","",IF(OR($E73="Deficiencies",$E73="Not approved",N($K73)&gt;0),"Action needed",IF($M73="","Add due dates",IF($M73&lt;0,"Overdue",IF($M73&lt;=Summary!$C$5,"Renewal due soon","OK")))))</f>
        <v/>
      </c>
    </row>
    <row r="74">
      <c r="A74" s="16" t="n"/>
      <c r="B74" s="17" t="n"/>
      <c r="C74" s="16" t="n"/>
      <c r="D74" s="16" t="n"/>
      <c r="E74" s="17" t="n"/>
      <c r="F74" s="17" t="n"/>
      <c r="G74" s="18" t="n"/>
      <c r="H74" s="18" t="n"/>
      <c r="I74" s="18" t="n"/>
      <c r="J74" s="18" t="n"/>
      <c r="K74" s="17" t="n"/>
      <c r="L74" s="16" t="n"/>
      <c r="M74" s="19">
        <f>IF(OR($A74="",AND($I74="",$J74="")),"",MIN(IF($I74="",99999,$I74),IF($J74="",99999,$J74))-TODAY())</f>
        <v/>
      </c>
      <c r="N74" s="19">
        <f>IF($A74="","",IF(OR($E74="Deficiencies",$E74="Not approved",N($K74)&gt;0),"Action needed",IF($M74="","Add due dates",IF($M74&lt;0,"Overdue",IF($M74&lt;=Summary!$C$5,"Renewal due soon","OK")))))</f>
        <v/>
      </c>
    </row>
    <row r="75">
      <c r="A75" s="16" t="n"/>
      <c r="B75" s="17" t="n"/>
      <c r="C75" s="16" t="n"/>
      <c r="D75" s="16" t="n"/>
      <c r="E75" s="17" t="n"/>
      <c r="F75" s="17" t="n"/>
      <c r="G75" s="18" t="n"/>
      <c r="H75" s="18" t="n"/>
      <c r="I75" s="18" t="n"/>
      <c r="J75" s="18" t="n"/>
      <c r="K75" s="17" t="n"/>
      <c r="L75" s="16" t="n"/>
      <c r="M75" s="19">
        <f>IF(OR($A75="",AND($I75="",$J75="")),"",MIN(IF($I75="",99999,$I75),IF($J75="",99999,$J75))-TODAY())</f>
        <v/>
      </c>
      <c r="N75" s="19">
        <f>IF($A75="","",IF(OR($E75="Deficiencies",$E75="Not approved",N($K75)&gt;0),"Action needed",IF($M75="","Add due dates",IF($M75&lt;0,"Overdue",IF($M75&lt;=Summary!$C$5,"Renewal due soon","OK")))))</f>
        <v/>
      </c>
    </row>
    <row r="76">
      <c r="A76" s="16" t="n"/>
      <c r="B76" s="17" t="n"/>
      <c r="C76" s="16" t="n"/>
      <c r="D76" s="16" t="n"/>
      <c r="E76" s="17" t="n"/>
      <c r="F76" s="17" t="n"/>
      <c r="G76" s="18" t="n"/>
      <c r="H76" s="18" t="n"/>
      <c r="I76" s="18" t="n"/>
      <c r="J76" s="18" t="n"/>
      <c r="K76" s="17" t="n"/>
      <c r="L76" s="16" t="n"/>
      <c r="M76" s="19">
        <f>IF(OR($A76="",AND($I76="",$J76="")),"",MIN(IF($I76="",99999,$I76),IF($J76="",99999,$J76))-TODAY())</f>
        <v/>
      </c>
      <c r="N76" s="19">
        <f>IF($A76="","",IF(OR($E76="Deficiencies",$E76="Not approved",N($K76)&gt;0),"Action needed",IF($M76="","Add due dates",IF($M76&lt;0,"Overdue",IF($M76&lt;=Summary!$C$5,"Renewal due soon","OK")))))</f>
        <v/>
      </c>
    </row>
    <row r="77">
      <c r="A77" s="16" t="n"/>
      <c r="B77" s="17" t="n"/>
      <c r="C77" s="16" t="n"/>
      <c r="D77" s="16" t="n"/>
      <c r="E77" s="17" t="n"/>
      <c r="F77" s="17" t="n"/>
      <c r="G77" s="18" t="n"/>
      <c r="H77" s="18" t="n"/>
      <c r="I77" s="18" t="n"/>
      <c r="J77" s="18" t="n"/>
      <c r="K77" s="17" t="n"/>
      <c r="L77" s="16" t="n"/>
      <c r="M77" s="19">
        <f>IF(OR($A77="",AND($I77="",$J77="")),"",MIN(IF($I77="",99999,$I77),IF($J77="",99999,$J77))-TODAY())</f>
        <v/>
      </c>
      <c r="N77" s="19">
        <f>IF($A77="","",IF(OR($E77="Deficiencies",$E77="Not approved",N($K77)&gt;0),"Action needed",IF($M77="","Add due dates",IF($M77&lt;0,"Overdue",IF($M77&lt;=Summary!$C$5,"Renewal due soon","OK")))))</f>
        <v/>
      </c>
    </row>
    <row r="78">
      <c r="A78" s="16" t="n"/>
      <c r="B78" s="17" t="n"/>
      <c r="C78" s="16" t="n"/>
      <c r="D78" s="16" t="n"/>
      <c r="E78" s="17" t="n"/>
      <c r="F78" s="17" t="n"/>
      <c r="G78" s="18" t="n"/>
      <c r="H78" s="18" t="n"/>
      <c r="I78" s="18" t="n"/>
      <c r="J78" s="18" t="n"/>
      <c r="K78" s="17" t="n"/>
      <c r="L78" s="16" t="n"/>
      <c r="M78" s="19">
        <f>IF(OR($A78="",AND($I78="",$J78="")),"",MIN(IF($I78="",99999,$I78),IF($J78="",99999,$J78))-TODAY())</f>
        <v/>
      </c>
      <c r="N78" s="19">
        <f>IF($A78="","",IF(OR($E78="Deficiencies",$E78="Not approved",N($K78)&gt;0),"Action needed",IF($M78="","Add due dates",IF($M78&lt;0,"Overdue",IF($M78&lt;=Summary!$C$5,"Renewal due soon","OK")))))</f>
        <v/>
      </c>
    </row>
    <row r="79">
      <c r="A79" s="16" t="n"/>
      <c r="B79" s="17" t="n"/>
      <c r="C79" s="16" t="n"/>
      <c r="D79" s="16" t="n"/>
      <c r="E79" s="17" t="n"/>
      <c r="F79" s="17" t="n"/>
      <c r="G79" s="18" t="n"/>
      <c r="H79" s="18" t="n"/>
      <c r="I79" s="18" t="n"/>
      <c r="J79" s="18" t="n"/>
      <c r="K79" s="17" t="n"/>
      <c r="L79" s="16" t="n"/>
      <c r="M79" s="19">
        <f>IF(OR($A79="",AND($I79="",$J79="")),"",MIN(IF($I79="",99999,$I79),IF($J79="",99999,$J79))-TODAY())</f>
        <v/>
      </c>
      <c r="N79" s="19">
        <f>IF($A79="","",IF(OR($E79="Deficiencies",$E79="Not approved",N($K79)&gt;0),"Action needed",IF($M79="","Add due dates",IF($M79&lt;0,"Overdue",IF($M79&lt;=Summary!$C$5,"Renewal due soon","OK")))))</f>
        <v/>
      </c>
    </row>
    <row r="80">
      <c r="A80" s="16" t="n"/>
      <c r="B80" s="17" t="n"/>
      <c r="C80" s="16" t="n"/>
      <c r="D80" s="16" t="n"/>
      <c r="E80" s="17" t="n"/>
      <c r="F80" s="17" t="n"/>
      <c r="G80" s="18" t="n"/>
      <c r="H80" s="18" t="n"/>
      <c r="I80" s="18" t="n"/>
      <c r="J80" s="18" t="n"/>
      <c r="K80" s="17" t="n"/>
      <c r="L80" s="16" t="n"/>
      <c r="M80" s="19">
        <f>IF(OR($A80="",AND($I80="",$J80="")),"",MIN(IF($I80="",99999,$I80),IF($J80="",99999,$J80))-TODAY())</f>
        <v/>
      </c>
      <c r="N80" s="19">
        <f>IF($A80="","",IF(OR($E80="Deficiencies",$E80="Not approved",N($K80)&gt;0),"Action needed",IF($M80="","Add due dates",IF($M80&lt;0,"Overdue",IF($M80&lt;=Summary!$C$5,"Renewal due soon","OK")))))</f>
        <v/>
      </c>
    </row>
    <row r="81">
      <c r="A81" s="16" t="n"/>
      <c r="B81" s="17" t="n"/>
      <c r="C81" s="16" t="n"/>
      <c r="D81" s="16" t="n"/>
      <c r="E81" s="17" t="n"/>
      <c r="F81" s="17" t="n"/>
      <c r="G81" s="18" t="n"/>
      <c r="H81" s="18" t="n"/>
      <c r="I81" s="18" t="n"/>
      <c r="J81" s="18" t="n"/>
      <c r="K81" s="17" t="n"/>
      <c r="L81" s="16" t="n"/>
      <c r="M81" s="19">
        <f>IF(OR($A81="",AND($I81="",$J81="")),"",MIN(IF($I81="",99999,$I81),IF($J81="",99999,$J81))-TODAY())</f>
        <v/>
      </c>
      <c r="N81" s="19">
        <f>IF($A81="","",IF(OR($E81="Deficiencies",$E81="Not approved",N($K81)&gt;0),"Action needed",IF($M81="","Add due dates",IF($M81&lt;0,"Overdue",IF($M81&lt;=Summary!$C$5,"Renewal due soon","OK")))))</f>
        <v/>
      </c>
    </row>
    <row r="82">
      <c r="A82" s="16" t="n"/>
      <c r="B82" s="17" t="n"/>
      <c r="C82" s="16" t="n"/>
      <c r="D82" s="16" t="n"/>
      <c r="E82" s="17" t="n"/>
      <c r="F82" s="17" t="n"/>
      <c r="G82" s="18" t="n"/>
      <c r="H82" s="18" t="n"/>
      <c r="I82" s="18" t="n"/>
      <c r="J82" s="18" t="n"/>
      <c r="K82" s="17" t="n"/>
      <c r="L82" s="16" t="n"/>
      <c r="M82" s="19">
        <f>IF(OR($A82="",AND($I82="",$J82="")),"",MIN(IF($I82="",99999,$I82),IF($J82="",99999,$J82))-TODAY())</f>
        <v/>
      </c>
      <c r="N82" s="19">
        <f>IF($A82="","",IF(OR($E82="Deficiencies",$E82="Not approved",N($K82)&gt;0),"Action needed",IF($M82="","Add due dates",IF($M82&lt;0,"Overdue",IF($M82&lt;=Summary!$C$5,"Renewal due soon","OK")))))</f>
        <v/>
      </c>
    </row>
    <row r="83">
      <c r="A83" s="16" t="n"/>
      <c r="B83" s="17" t="n"/>
      <c r="C83" s="16" t="n"/>
      <c r="D83" s="16" t="n"/>
      <c r="E83" s="17" t="n"/>
      <c r="F83" s="17" t="n"/>
      <c r="G83" s="18" t="n"/>
      <c r="H83" s="18" t="n"/>
      <c r="I83" s="18" t="n"/>
      <c r="J83" s="18" t="n"/>
      <c r="K83" s="17" t="n"/>
      <c r="L83" s="16" t="n"/>
      <c r="M83" s="19">
        <f>IF(OR($A83="",AND($I83="",$J83="")),"",MIN(IF($I83="",99999,$I83),IF($J83="",99999,$J83))-TODAY())</f>
        <v/>
      </c>
      <c r="N83" s="19">
        <f>IF($A83="","",IF(OR($E83="Deficiencies",$E83="Not approved",N($K83)&gt;0),"Action needed",IF($M83="","Add due dates",IF($M83&lt;0,"Overdue",IF($M83&lt;=Summary!$C$5,"Renewal due soon","OK")))))</f>
        <v/>
      </c>
    </row>
    <row r="84">
      <c r="A84" s="16" t="n"/>
      <c r="B84" s="17" t="n"/>
      <c r="C84" s="16" t="n"/>
      <c r="D84" s="16" t="n"/>
      <c r="E84" s="17" t="n"/>
      <c r="F84" s="17" t="n"/>
      <c r="G84" s="18" t="n"/>
      <c r="H84" s="18" t="n"/>
      <c r="I84" s="18" t="n"/>
      <c r="J84" s="18" t="n"/>
      <c r="K84" s="17" t="n"/>
      <c r="L84" s="16" t="n"/>
      <c r="M84" s="19">
        <f>IF(OR($A84="",AND($I84="",$J84="")),"",MIN(IF($I84="",99999,$I84),IF($J84="",99999,$J84))-TODAY())</f>
        <v/>
      </c>
      <c r="N84" s="19">
        <f>IF($A84="","",IF(OR($E84="Deficiencies",$E84="Not approved",N($K84)&gt;0),"Action needed",IF($M84="","Add due dates",IF($M84&lt;0,"Overdue",IF($M84&lt;=Summary!$C$5,"Renewal due soon","OK")))))</f>
        <v/>
      </c>
    </row>
    <row r="85">
      <c r="A85" s="16" t="n"/>
      <c r="B85" s="17" t="n"/>
      <c r="C85" s="16" t="n"/>
      <c r="D85" s="16" t="n"/>
      <c r="E85" s="17" t="n"/>
      <c r="F85" s="17" t="n"/>
      <c r="G85" s="18" t="n"/>
      <c r="H85" s="18" t="n"/>
      <c r="I85" s="18" t="n"/>
      <c r="J85" s="18" t="n"/>
      <c r="K85" s="17" t="n"/>
      <c r="L85" s="16" t="n"/>
      <c r="M85" s="19">
        <f>IF(OR($A85="",AND($I85="",$J85="")),"",MIN(IF($I85="",99999,$I85),IF($J85="",99999,$J85))-TODAY())</f>
        <v/>
      </c>
      <c r="N85" s="19">
        <f>IF($A85="","",IF(OR($E85="Deficiencies",$E85="Not approved",N($K85)&gt;0),"Action needed",IF($M85="","Add due dates",IF($M85&lt;0,"Overdue",IF($M85&lt;=Summary!$C$5,"Renewal due soon","OK")))))</f>
        <v/>
      </c>
    </row>
    <row r="86">
      <c r="A86" s="16" t="n"/>
      <c r="B86" s="17" t="n"/>
      <c r="C86" s="16" t="n"/>
      <c r="D86" s="16" t="n"/>
      <c r="E86" s="17" t="n"/>
      <c r="F86" s="17" t="n"/>
      <c r="G86" s="18" t="n"/>
      <c r="H86" s="18" t="n"/>
      <c r="I86" s="18" t="n"/>
      <c r="J86" s="18" t="n"/>
      <c r="K86" s="17" t="n"/>
      <c r="L86" s="16" t="n"/>
      <c r="M86" s="19">
        <f>IF(OR($A86="",AND($I86="",$J86="")),"",MIN(IF($I86="",99999,$I86),IF($J86="",99999,$J86))-TODAY())</f>
        <v/>
      </c>
      <c r="N86" s="19">
        <f>IF($A86="","",IF(OR($E86="Deficiencies",$E86="Not approved",N($K86)&gt;0),"Action needed",IF($M86="","Add due dates",IF($M86&lt;0,"Overdue",IF($M86&lt;=Summary!$C$5,"Renewal due soon","OK")))))</f>
        <v/>
      </c>
    </row>
    <row r="87">
      <c r="A87" s="16" t="n"/>
      <c r="B87" s="17" t="n"/>
      <c r="C87" s="16" t="n"/>
      <c r="D87" s="16" t="n"/>
      <c r="E87" s="17" t="n"/>
      <c r="F87" s="17" t="n"/>
      <c r="G87" s="18" t="n"/>
      <c r="H87" s="18" t="n"/>
      <c r="I87" s="18" t="n"/>
      <c r="J87" s="18" t="n"/>
      <c r="K87" s="17" t="n"/>
      <c r="L87" s="16" t="n"/>
      <c r="M87" s="19">
        <f>IF(OR($A87="",AND($I87="",$J87="")),"",MIN(IF($I87="",99999,$I87),IF($J87="",99999,$J87))-TODAY())</f>
        <v/>
      </c>
      <c r="N87" s="19">
        <f>IF($A87="","",IF(OR($E87="Deficiencies",$E87="Not approved",N($K87)&gt;0),"Action needed",IF($M87="","Add due dates",IF($M87&lt;0,"Overdue",IF($M87&lt;=Summary!$C$5,"Renewal due soon","OK")))))</f>
        <v/>
      </c>
    </row>
    <row r="88">
      <c r="A88" s="16" t="n"/>
      <c r="B88" s="17" t="n"/>
      <c r="C88" s="16" t="n"/>
      <c r="D88" s="16" t="n"/>
      <c r="E88" s="17" t="n"/>
      <c r="F88" s="17" t="n"/>
      <c r="G88" s="18" t="n"/>
      <c r="H88" s="18" t="n"/>
      <c r="I88" s="18" t="n"/>
      <c r="J88" s="18" t="n"/>
      <c r="K88" s="17" t="n"/>
      <c r="L88" s="16" t="n"/>
      <c r="M88" s="19">
        <f>IF(OR($A88="",AND($I88="",$J88="")),"",MIN(IF($I88="",99999,$I88),IF($J88="",99999,$J88))-TODAY())</f>
        <v/>
      </c>
      <c r="N88" s="19">
        <f>IF($A88="","",IF(OR($E88="Deficiencies",$E88="Not approved",N($K88)&gt;0),"Action needed",IF($M88="","Add due dates",IF($M88&lt;0,"Overdue",IF($M88&lt;=Summary!$C$5,"Renewal due soon","OK")))))</f>
        <v/>
      </c>
    </row>
    <row r="89">
      <c r="A89" s="16" t="n"/>
      <c r="B89" s="17" t="n"/>
      <c r="C89" s="16" t="n"/>
      <c r="D89" s="16" t="n"/>
      <c r="E89" s="17" t="n"/>
      <c r="F89" s="17" t="n"/>
      <c r="G89" s="18" t="n"/>
      <c r="H89" s="18" t="n"/>
      <c r="I89" s="18" t="n"/>
      <c r="J89" s="18" t="n"/>
      <c r="K89" s="17" t="n"/>
      <c r="L89" s="16" t="n"/>
      <c r="M89" s="19">
        <f>IF(OR($A89="",AND($I89="",$J89="")),"",MIN(IF($I89="",99999,$I89),IF($J89="",99999,$J89))-TODAY())</f>
        <v/>
      </c>
      <c r="N89" s="19">
        <f>IF($A89="","",IF(OR($E89="Deficiencies",$E89="Not approved",N($K89)&gt;0),"Action needed",IF($M89="","Add due dates",IF($M89&lt;0,"Overdue",IF($M89&lt;=Summary!$C$5,"Renewal due soon","OK")))))</f>
        <v/>
      </c>
    </row>
    <row r="90">
      <c r="A90" s="16" t="n"/>
      <c r="B90" s="17" t="n"/>
      <c r="C90" s="16" t="n"/>
      <c r="D90" s="16" t="n"/>
      <c r="E90" s="17" t="n"/>
      <c r="F90" s="17" t="n"/>
      <c r="G90" s="18" t="n"/>
      <c r="H90" s="18" t="n"/>
      <c r="I90" s="18" t="n"/>
      <c r="J90" s="18" t="n"/>
      <c r="K90" s="17" t="n"/>
      <c r="L90" s="16" t="n"/>
      <c r="M90" s="19">
        <f>IF(OR($A90="",AND($I90="",$J90="")),"",MIN(IF($I90="",99999,$I90),IF($J90="",99999,$J90))-TODAY())</f>
        <v/>
      </c>
      <c r="N90" s="19">
        <f>IF($A90="","",IF(OR($E90="Deficiencies",$E90="Not approved",N($K90)&gt;0),"Action needed",IF($M90="","Add due dates",IF($M90&lt;0,"Overdue",IF($M90&lt;=Summary!$C$5,"Renewal due soon","OK")))))</f>
        <v/>
      </c>
    </row>
    <row r="91">
      <c r="A91" s="16" t="n"/>
      <c r="B91" s="17" t="n"/>
      <c r="C91" s="16" t="n"/>
      <c r="D91" s="16" t="n"/>
      <c r="E91" s="17" t="n"/>
      <c r="F91" s="17" t="n"/>
      <c r="G91" s="18" t="n"/>
      <c r="H91" s="18" t="n"/>
      <c r="I91" s="18" t="n"/>
      <c r="J91" s="18" t="n"/>
      <c r="K91" s="17" t="n"/>
      <c r="L91" s="16" t="n"/>
      <c r="M91" s="19">
        <f>IF(OR($A91="",AND($I91="",$J91="")),"",MIN(IF($I91="",99999,$I91),IF($J91="",99999,$J91))-TODAY())</f>
        <v/>
      </c>
      <c r="N91" s="19">
        <f>IF($A91="","",IF(OR($E91="Deficiencies",$E91="Not approved",N($K91)&gt;0),"Action needed",IF($M91="","Add due dates",IF($M91&lt;0,"Overdue",IF($M91&lt;=Summary!$C$5,"Renewal due soon","OK")))))</f>
        <v/>
      </c>
    </row>
    <row r="92">
      <c r="A92" s="16" t="n"/>
      <c r="B92" s="17" t="n"/>
      <c r="C92" s="16" t="n"/>
      <c r="D92" s="16" t="n"/>
      <c r="E92" s="17" t="n"/>
      <c r="F92" s="17" t="n"/>
      <c r="G92" s="18" t="n"/>
      <c r="H92" s="18" t="n"/>
      <c r="I92" s="18" t="n"/>
      <c r="J92" s="18" t="n"/>
      <c r="K92" s="17" t="n"/>
      <c r="L92" s="16" t="n"/>
      <c r="M92" s="19">
        <f>IF(OR($A92="",AND($I92="",$J92="")),"",MIN(IF($I92="",99999,$I92),IF($J92="",99999,$J92))-TODAY())</f>
        <v/>
      </c>
      <c r="N92" s="19">
        <f>IF($A92="","",IF(OR($E92="Deficiencies",$E92="Not approved",N($K92)&gt;0),"Action needed",IF($M92="","Add due dates",IF($M92&lt;0,"Overdue",IF($M92&lt;=Summary!$C$5,"Renewal due soon","OK")))))</f>
        <v/>
      </c>
    </row>
    <row r="93">
      <c r="A93" s="16" t="n"/>
      <c r="B93" s="17" t="n"/>
      <c r="C93" s="16" t="n"/>
      <c r="D93" s="16" t="n"/>
      <c r="E93" s="17" t="n"/>
      <c r="F93" s="17" t="n"/>
      <c r="G93" s="18" t="n"/>
      <c r="H93" s="18" t="n"/>
      <c r="I93" s="18" t="n"/>
      <c r="J93" s="18" t="n"/>
      <c r="K93" s="17" t="n"/>
      <c r="L93" s="16" t="n"/>
      <c r="M93" s="19">
        <f>IF(OR($A93="",AND($I93="",$J93="")),"",MIN(IF($I93="",99999,$I93),IF($J93="",99999,$J93))-TODAY())</f>
        <v/>
      </c>
      <c r="N93" s="19">
        <f>IF($A93="","",IF(OR($E93="Deficiencies",$E93="Not approved",N($K93)&gt;0),"Action needed",IF($M93="","Add due dates",IF($M93&lt;0,"Overdue",IF($M93&lt;=Summary!$C$5,"Renewal due soon","OK")))))</f>
        <v/>
      </c>
    </row>
    <row r="94">
      <c r="A94" s="16" t="n"/>
      <c r="B94" s="17" t="n"/>
      <c r="C94" s="16" t="n"/>
      <c r="D94" s="16" t="n"/>
      <c r="E94" s="17" t="n"/>
      <c r="F94" s="17" t="n"/>
      <c r="G94" s="18" t="n"/>
      <c r="H94" s="18" t="n"/>
      <c r="I94" s="18" t="n"/>
      <c r="J94" s="18" t="n"/>
      <c r="K94" s="17" t="n"/>
      <c r="L94" s="16" t="n"/>
      <c r="M94" s="19">
        <f>IF(OR($A94="",AND($I94="",$J94="")),"",MIN(IF($I94="",99999,$I94),IF($J94="",99999,$J94))-TODAY())</f>
        <v/>
      </c>
      <c r="N94" s="19">
        <f>IF($A94="","",IF(OR($E94="Deficiencies",$E94="Not approved",N($K94)&gt;0),"Action needed",IF($M94="","Add due dates",IF($M94&lt;0,"Overdue",IF($M94&lt;=Summary!$C$5,"Renewal due soon","OK")))))</f>
        <v/>
      </c>
    </row>
    <row r="95">
      <c r="A95" s="16" t="n"/>
      <c r="B95" s="17" t="n"/>
      <c r="C95" s="16" t="n"/>
      <c r="D95" s="16" t="n"/>
      <c r="E95" s="17" t="n"/>
      <c r="F95" s="17" t="n"/>
      <c r="G95" s="18" t="n"/>
      <c r="H95" s="18" t="n"/>
      <c r="I95" s="18" t="n"/>
      <c r="J95" s="18" t="n"/>
      <c r="K95" s="17" t="n"/>
      <c r="L95" s="16" t="n"/>
      <c r="M95" s="19">
        <f>IF(OR($A95="",AND($I95="",$J95="")),"",MIN(IF($I95="",99999,$I95),IF($J95="",99999,$J95))-TODAY())</f>
        <v/>
      </c>
      <c r="N95" s="19">
        <f>IF($A95="","",IF(OR($E95="Deficiencies",$E95="Not approved",N($K95)&gt;0),"Action needed",IF($M95="","Add due dates",IF($M95&lt;0,"Overdue",IF($M95&lt;=Summary!$C$5,"Renewal due soon","OK")))))</f>
        <v/>
      </c>
    </row>
    <row r="96">
      <c r="A96" s="16" t="n"/>
      <c r="B96" s="17" t="n"/>
      <c r="C96" s="16" t="n"/>
      <c r="D96" s="16" t="n"/>
      <c r="E96" s="17" t="n"/>
      <c r="F96" s="17" t="n"/>
      <c r="G96" s="18" t="n"/>
      <c r="H96" s="18" t="n"/>
      <c r="I96" s="18" t="n"/>
      <c r="J96" s="18" t="n"/>
      <c r="K96" s="17" t="n"/>
      <c r="L96" s="16" t="n"/>
      <c r="M96" s="19">
        <f>IF(OR($A96="",AND($I96="",$J96="")),"",MIN(IF($I96="",99999,$I96),IF($J96="",99999,$J96))-TODAY())</f>
        <v/>
      </c>
      <c r="N96" s="19">
        <f>IF($A96="","",IF(OR($E96="Deficiencies",$E96="Not approved",N($K96)&gt;0),"Action needed",IF($M96="","Add due dates",IF($M96&lt;0,"Overdue",IF($M96&lt;=Summary!$C$5,"Renewal due soon","OK")))))</f>
        <v/>
      </c>
    </row>
    <row r="97">
      <c r="A97" s="16" t="n"/>
      <c r="B97" s="17" t="n"/>
      <c r="C97" s="16" t="n"/>
      <c r="D97" s="16" t="n"/>
      <c r="E97" s="17" t="n"/>
      <c r="F97" s="17" t="n"/>
      <c r="G97" s="18" t="n"/>
      <c r="H97" s="18" t="n"/>
      <c r="I97" s="18" t="n"/>
      <c r="J97" s="18" t="n"/>
      <c r="K97" s="17" t="n"/>
      <c r="L97" s="16" t="n"/>
      <c r="M97" s="19">
        <f>IF(OR($A97="",AND($I97="",$J97="")),"",MIN(IF($I97="",99999,$I97),IF($J97="",99999,$J97))-TODAY())</f>
        <v/>
      </c>
      <c r="N97" s="19">
        <f>IF($A97="","",IF(OR($E97="Deficiencies",$E97="Not approved",N($K97)&gt;0),"Action needed",IF($M97="","Add due dates",IF($M97&lt;0,"Overdue",IF($M97&lt;=Summary!$C$5,"Renewal due soon","OK")))))</f>
        <v/>
      </c>
    </row>
    <row r="98">
      <c r="A98" s="16" t="n"/>
      <c r="B98" s="17" t="n"/>
      <c r="C98" s="16" t="n"/>
      <c r="D98" s="16" t="n"/>
      <c r="E98" s="17" t="n"/>
      <c r="F98" s="17" t="n"/>
      <c r="G98" s="18" t="n"/>
      <c r="H98" s="18" t="n"/>
      <c r="I98" s="18" t="n"/>
      <c r="J98" s="18" t="n"/>
      <c r="K98" s="17" t="n"/>
      <c r="L98" s="16" t="n"/>
      <c r="M98" s="19">
        <f>IF(OR($A98="",AND($I98="",$J98="")),"",MIN(IF($I98="",99999,$I98),IF($J98="",99999,$J98))-TODAY())</f>
        <v/>
      </c>
      <c r="N98" s="19">
        <f>IF($A98="","",IF(OR($E98="Deficiencies",$E98="Not approved",N($K98)&gt;0),"Action needed",IF($M98="","Add due dates",IF($M98&lt;0,"Overdue",IF($M98&lt;=Summary!$C$5,"Renewal due soon","OK")))))</f>
        <v/>
      </c>
    </row>
    <row r="99">
      <c r="A99" s="16" t="n"/>
      <c r="B99" s="17" t="n"/>
      <c r="C99" s="16" t="n"/>
      <c r="D99" s="16" t="n"/>
      <c r="E99" s="17" t="n"/>
      <c r="F99" s="17" t="n"/>
      <c r="G99" s="18" t="n"/>
      <c r="H99" s="18" t="n"/>
      <c r="I99" s="18" t="n"/>
      <c r="J99" s="18" t="n"/>
      <c r="K99" s="17" t="n"/>
      <c r="L99" s="16" t="n"/>
      <c r="M99" s="19">
        <f>IF(OR($A99="",AND($I99="",$J99="")),"",MIN(IF($I99="",99999,$I99),IF($J99="",99999,$J99))-TODAY())</f>
        <v/>
      </c>
      <c r="N99" s="19">
        <f>IF($A99="","",IF(OR($E99="Deficiencies",$E99="Not approved",N($K99)&gt;0),"Action needed",IF($M99="","Add due dates",IF($M99&lt;0,"Overdue",IF($M99&lt;=Summary!$C$5,"Renewal due soon","OK")))))</f>
        <v/>
      </c>
    </row>
    <row r="100">
      <c r="A100" s="16" t="n"/>
      <c r="B100" s="17" t="n"/>
      <c r="C100" s="16" t="n"/>
      <c r="D100" s="16" t="n"/>
      <c r="E100" s="17" t="n"/>
      <c r="F100" s="17" t="n"/>
      <c r="G100" s="18" t="n"/>
      <c r="H100" s="18" t="n"/>
      <c r="I100" s="18" t="n"/>
      <c r="J100" s="18" t="n"/>
      <c r="K100" s="17" t="n"/>
      <c r="L100" s="16" t="n"/>
      <c r="M100" s="19">
        <f>IF(OR($A100="",AND($I100="",$J100="")),"",MIN(IF($I100="",99999,$I100),IF($J100="",99999,$J100))-TODAY())</f>
        <v/>
      </c>
      <c r="N100" s="19">
        <f>IF($A100="","",IF(OR($E100="Deficiencies",$E100="Not approved",N($K100)&gt;0),"Action needed",IF($M100="","Add due dates",IF($M100&lt;0,"Overdue",IF($M100&lt;=Summary!$C$5,"Renewal due soon","OK")))))</f>
        <v/>
      </c>
    </row>
    <row r="101">
      <c r="A101" s="16" t="n"/>
      <c r="B101" s="17" t="n"/>
      <c r="C101" s="16" t="n"/>
      <c r="D101" s="16" t="n"/>
      <c r="E101" s="17" t="n"/>
      <c r="F101" s="17" t="n"/>
      <c r="G101" s="18" t="n"/>
      <c r="H101" s="18" t="n"/>
      <c r="I101" s="18" t="n"/>
      <c r="J101" s="18" t="n"/>
      <c r="K101" s="17" t="n"/>
      <c r="L101" s="16" t="n"/>
      <c r="M101" s="19">
        <f>IF(OR($A101="",AND($I101="",$J101="")),"",MIN(IF($I101="",99999,$I101),IF($J101="",99999,$J101))-TODAY())</f>
        <v/>
      </c>
      <c r="N101" s="19">
        <f>IF($A101="","",IF(OR($E101="Deficiencies",$E101="Not approved",N($K101)&gt;0),"Action needed",IF($M101="","Add due dates",IF($M101&lt;0,"Overdue",IF($M101&lt;=Summary!$C$5,"Renewal due soon","OK")))))</f>
        <v/>
      </c>
    </row>
    <row r="102">
      <c r="A102" s="16" t="n"/>
      <c r="B102" s="17" t="n"/>
      <c r="C102" s="16" t="n"/>
      <c r="D102" s="16" t="n"/>
      <c r="E102" s="17" t="n"/>
      <c r="F102" s="17" t="n"/>
      <c r="G102" s="18" t="n"/>
      <c r="H102" s="18" t="n"/>
      <c r="I102" s="18" t="n"/>
      <c r="J102" s="18" t="n"/>
      <c r="K102" s="17" t="n"/>
      <c r="L102" s="16" t="n"/>
      <c r="M102" s="19">
        <f>IF(OR($A102="",AND($I102="",$J102="")),"",MIN(IF($I102="",99999,$I102),IF($J102="",99999,$J102))-TODAY())</f>
        <v/>
      </c>
      <c r="N102" s="19">
        <f>IF($A102="","",IF(OR($E102="Deficiencies",$E102="Not approved",N($K102)&gt;0),"Action needed",IF($M102="","Add due dates",IF($M102&lt;0,"Overdue",IF($M102&lt;=Summary!$C$5,"Renewal due soon","OK")))))</f>
        <v/>
      </c>
    </row>
    <row r="103">
      <c r="A103" s="16" t="n"/>
      <c r="B103" s="17" t="n"/>
      <c r="C103" s="16" t="n"/>
      <c r="D103" s="16" t="n"/>
      <c r="E103" s="17" t="n"/>
      <c r="F103" s="17" t="n"/>
      <c r="G103" s="18" t="n"/>
      <c r="H103" s="18" t="n"/>
      <c r="I103" s="18" t="n"/>
      <c r="J103" s="18" t="n"/>
      <c r="K103" s="17" t="n"/>
      <c r="L103" s="16" t="n"/>
      <c r="M103" s="19">
        <f>IF(OR($A103="",AND($I103="",$J103="")),"",MIN(IF($I103="",99999,$I103),IF($J103="",99999,$J103))-TODAY())</f>
        <v/>
      </c>
      <c r="N103" s="19">
        <f>IF($A103="","",IF(OR($E103="Deficiencies",$E103="Not approved",N($K103)&gt;0),"Action needed",IF($M103="","Add due dates",IF($M103&lt;0,"Overdue",IF($M103&lt;=Summary!$C$5,"Renewal due soon","OK")))))</f>
        <v/>
      </c>
    </row>
    <row r="104">
      <c r="A104" s="16" t="n"/>
      <c r="B104" s="17" t="n"/>
      <c r="C104" s="16" t="n"/>
      <c r="D104" s="16" t="n"/>
      <c r="E104" s="17" t="n"/>
      <c r="F104" s="17" t="n"/>
      <c r="G104" s="18" t="n"/>
      <c r="H104" s="18" t="n"/>
      <c r="I104" s="18" t="n"/>
      <c r="J104" s="18" t="n"/>
      <c r="K104" s="17" t="n"/>
      <c r="L104" s="16" t="n"/>
      <c r="M104" s="19">
        <f>IF(OR($A104="",AND($I104="",$J104="")),"",MIN(IF($I104="",99999,$I104),IF($J104="",99999,$J104))-TODAY())</f>
        <v/>
      </c>
      <c r="N104" s="19">
        <f>IF($A104="","",IF(OR($E104="Deficiencies",$E104="Not approved",N($K104)&gt;0),"Action needed",IF($M104="","Add due dates",IF($M104&lt;0,"Overdue",IF($M104&lt;=Summary!$C$5,"Renewal due soon","OK")))))</f>
        <v/>
      </c>
    </row>
    <row r="105">
      <c r="A105" s="16" t="n"/>
      <c r="B105" s="17" t="n"/>
      <c r="C105" s="16" t="n"/>
      <c r="D105" s="16" t="n"/>
      <c r="E105" s="17" t="n"/>
      <c r="F105" s="17" t="n"/>
      <c r="G105" s="18" t="n"/>
      <c r="H105" s="18" t="n"/>
      <c r="I105" s="18" t="n"/>
      <c r="J105" s="18" t="n"/>
      <c r="K105" s="17" t="n"/>
      <c r="L105" s="16" t="n"/>
      <c r="M105" s="19">
        <f>IF(OR($A105="",AND($I105="",$J105="")),"",MIN(IF($I105="",99999,$I105),IF($J105="",99999,$J105))-TODAY())</f>
        <v/>
      </c>
      <c r="N105" s="19">
        <f>IF($A105="","",IF(OR($E105="Deficiencies",$E105="Not approved",N($K105)&gt;0),"Action needed",IF($M105="","Add due dates",IF($M105&lt;0,"Overdue",IF($M105&lt;=Summary!$C$5,"Renewal due soon","OK")))))</f>
        <v/>
      </c>
    </row>
    <row r="106">
      <c r="A106" s="16" t="n"/>
      <c r="B106" s="17" t="n"/>
      <c r="C106" s="16" t="n"/>
      <c r="D106" s="16" t="n"/>
      <c r="E106" s="17" t="n"/>
      <c r="F106" s="17" t="n"/>
      <c r="G106" s="18" t="n"/>
      <c r="H106" s="18" t="n"/>
      <c r="I106" s="18" t="n"/>
      <c r="J106" s="18" t="n"/>
      <c r="K106" s="17" t="n"/>
      <c r="L106" s="16" t="n"/>
      <c r="M106" s="19">
        <f>IF(OR($A106="",AND($I106="",$J106="")),"",MIN(IF($I106="",99999,$I106),IF($J106="",99999,$J106))-TODAY())</f>
        <v/>
      </c>
      <c r="N106" s="19">
        <f>IF($A106="","",IF(OR($E106="Deficiencies",$E106="Not approved",N($K106)&gt;0),"Action needed",IF($M106="","Add due dates",IF($M106&lt;0,"Overdue",IF($M106&lt;=Summary!$C$5,"Renewal due soon","OK")))))</f>
        <v/>
      </c>
    </row>
    <row r="107">
      <c r="A107" s="16" t="n"/>
      <c r="B107" s="17" t="n"/>
      <c r="C107" s="16" t="n"/>
      <c r="D107" s="16" t="n"/>
      <c r="E107" s="17" t="n"/>
      <c r="F107" s="17" t="n"/>
      <c r="G107" s="18" t="n"/>
      <c r="H107" s="18" t="n"/>
      <c r="I107" s="18" t="n"/>
      <c r="J107" s="18" t="n"/>
      <c r="K107" s="17" t="n"/>
      <c r="L107" s="16" t="n"/>
      <c r="M107" s="19">
        <f>IF(OR($A107="",AND($I107="",$J107="")),"",MIN(IF($I107="",99999,$I107),IF($J107="",99999,$J107))-TODAY())</f>
        <v/>
      </c>
      <c r="N107" s="19">
        <f>IF($A107="","",IF(OR($E107="Deficiencies",$E107="Not approved",N($K107)&gt;0),"Action needed",IF($M107="","Add due dates",IF($M107&lt;0,"Overdue",IF($M107&lt;=Summary!$C$5,"Renewal due soon","OK")))))</f>
        <v/>
      </c>
    </row>
  </sheetData>
  <conditionalFormatting sqref="N8:N107">
    <cfRule type="expression" priority="1" dxfId="0">
      <formula>N8="Expired"</formula>
    </cfRule>
    <cfRule type="expression" priority="2" dxfId="0">
      <formula>N8="Action needed"</formula>
    </cfRule>
    <cfRule type="expression" priority="3" dxfId="1">
      <formula>N8="Expiring soon"</formula>
    </cfRule>
    <cfRule type="expression" priority="4" dxfId="1">
      <formula>N8="Renewal due soon"</formula>
    </cfRule>
    <cfRule type="expression" priority="5" dxfId="2">
      <formula>N8="Current"</formula>
    </cfRule>
    <cfRule type="expression" priority="6" dxfId="2">
      <formula>N8="OK"</formula>
    </cfRule>
    <cfRule type="expression" priority="7" dxfId="0">
      <formula>N8="Overdue"</formula>
    </cfRule>
  </conditionalFormatting>
  <dataValidations count="4">
    <dataValidation sqref="B8:B107" showDropDown="0" showInputMessage="0" showErrorMessage="0" allowBlank="1" type="list">
      <formula1>=Lists!$A$2:$A$6</formula1>
    </dataValidation>
    <dataValidation sqref="E8:E107" showDropDown="0" showInputMessage="0" showErrorMessage="0" allowBlank="1" type="list">
      <formula1>=Lists!$B$2:$B$9</formula1>
    </dataValidation>
    <dataValidation sqref="G8:G107 H8:H107 I8:I107 J8:J107" showDropDown="0" showInputMessage="0" showErrorMessage="0" allowBlank="1" errorTitle="Date" error="Enter a date, for example 2026-12-31." type="date" operator="greaterThan">
      <formula1>36526</formula1>
    </dataValidation>
    <dataValidation sqref="K8:K107" showDropDown="0" showInputMessage="0" showErrorMessage="0" allowBlank="1" type="whole" operator="between">
      <formula1>0</formula1>
      <formula2>999</formula2>
    </dataValidation>
  </dataValidation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K10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34" customWidth="1" min="1" max="1"/>
    <col width="20" customWidth="1" min="2" max="2"/>
    <col width="20" customWidth="1" min="3" max="3"/>
    <col width="20" customWidth="1" min="4" max="4"/>
    <col width="14" customWidth="1" min="5" max="5"/>
    <col width="13" customWidth="1" min="6" max="6"/>
    <col width="18" customWidth="1" min="7" max="7"/>
    <col width="28" customWidth="1" min="8" max="8"/>
    <col width="30" customWidth="1" min="9" max="9"/>
    <col width="10" customWidth="1" min="10" max="10"/>
    <col width="15" customWidth="1" min="11" max="11"/>
  </cols>
  <sheetData>
    <row r="1" ht="52" customHeight="1">
      <c r="D1" s="7" t="inlineStr">
        <is>
          <t>Document Register</t>
        </is>
      </c>
    </row>
    <row r="2">
      <c r="D2" s="2" t="inlineStr">
        <is>
          <t>One row per document. Leave Expiry date blank for documents that don't expire; set a review date instead in Notes if you like.</t>
        </is>
      </c>
    </row>
    <row r="7" ht="32" customHeight="1">
      <c r="A7" s="15" t="inlineStr">
        <is>
          <t>Document</t>
        </is>
      </c>
      <c r="B7" s="15" t="inlineStr">
        <is>
          <t>Category</t>
        </is>
      </c>
      <c r="C7" s="15" t="inlineStr">
        <is>
          <t>Applies to (client or all)</t>
        </is>
      </c>
      <c r="D7" s="15" t="inlineStr">
        <is>
          <t>Issued by</t>
        </is>
      </c>
      <c r="E7" s="15" t="inlineStr">
        <is>
          <t>Issue or revision date</t>
        </is>
      </c>
      <c r="F7" s="15" t="inlineStr">
        <is>
          <t>Expiry date</t>
        </is>
      </c>
      <c r="G7" s="15" t="inlineStr">
        <is>
          <t>Responsible person</t>
        </is>
      </c>
      <c r="H7" s="15" t="inlineStr">
        <is>
          <t>File location</t>
        </is>
      </c>
      <c r="I7" s="15" t="inlineStr">
        <is>
          <t>Notes</t>
        </is>
      </c>
      <c r="J7" s="15" t="inlineStr">
        <is>
          <t>Days left</t>
        </is>
      </c>
      <c r="K7" s="15" t="inlineStr">
        <is>
          <t>Flag</t>
        </is>
      </c>
    </row>
    <row r="8">
      <c r="A8" s="16" t="inlineStr">
        <is>
          <t>Health and safety manual</t>
        </is>
      </c>
      <c r="B8" s="17" t="inlineStr">
        <is>
          <t>Program and policies</t>
        </is>
      </c>
      <c r="C8" s="16" t="inlineStr">
        <is>
          <t>All</t>
        </is>
      </c>
      <c r="D8" s="17" t="n"/>
      <c r="E8" s="18" t="n"/>
      <c r="F8" s="18" t="n"/>
      <c r="G8" s="17" t="n"/>
      <c r="H8" s="16" t="n"/>
      <c r="I8" s="16" t="n"/>
      <c r="J8" s="19">
        <f>IF(OR($A8="",$F8=""),"",$F8-TODAY())</f>
        <v/>
      </c>
      <c r="K8" s="19">
        <f>IF($A8="","",IF($F8="","No expiry",IF($J8&lt;0,"Expired",IF($J8&lt;=Summary!$C$5,"Expiring soon","Current"))))</f>
        <v/>
      </c>
    </row>
    <row r="9">
      <c r="A9" s="16" t="inlineStr">
        <is>
          <t>WCB clearance letter</t>
        </is>
      </c>
      <c r="B9" s="17" t="inlineStr">
        <is>
          <t>Workers' compensation</t>
        </is>
      </c>
      <c r="C9" s="16" t="inlineStr">
        <is>
          <t>All</t>
        </is>
      </c>
      <c r="D9" s="17" t="n"/>
      <c r="E9" s="18" t="n"/>
      <c r="F9" s="18" t="n"/>
      <c r="G9" s="17" t="n"/>
      <c r="H9" s="16" t="n"/>
      <c r="I9" s="16" t="n"/>
      <c r="J9" s="19">
        <f>IF(OR($A9="",$F9=""),"",$F9-TODAY())</f>
        <v/>
      </c>
      <c r="K9" s="19">
        <f>IF($A9="","",IF($F9="","No expiry",IF($J9&lt;0,"Expired",IF($J9&lt;=Summary!$C$5,"Expiring soon","Current"))))</f>
        <v/>
      </c>
    </row>
    <row r="10">
      <c r="A10" s="16" t="inlineStr">
        <is>
          <t>Commercial general liability certificate</t>
        </is>
      </c>
      <c r="B10" s="17" t="inlineStr">
        <is>
          <t>Insurance</t>
        </is>
      </c>
      <c r="C10" s="16" t="inlineStr">
        <is>
          <t>All</t>
        </is>
      </c>
      <c r="D10" s="17" t="n"/>
      <c r="E10" s="18" t="n"/>
      <c r="F10" s="18" t="n"/>
      <c r="G10" s="17" t="n"/>
      <c r="H10" s="16" t="n"/>
      <c r="I10" s="16" t="n"/>
      <c r="J10" s="19">
        <f>IF(OR($A10="",$F10=""),"",$F10-TODAY())</f>
        <v/>
      </c>
      <c r="K10" s="19">
        <f>IF($A10="","",IF($F10="","No expiry",IF($J10&lt;0,"Expired",IF($J10&lt;=Summary!$C$5,"Expiring soon","Current"))))</f>
        <v/>
      </c>
    </row>
    <row r="11">
      <c r="A11" s="16" t="inlineStr">
        <is>
          <t>Automobile liability certificate</t>
        </is>
      </c>
      <c r="B11" s="17" t="inlineStr">
        <is>
          <t>Insurance</t>
        </is>
      </c>
      <c r="C11" s="16" t="inlineStr">
        <is>
          <t>All</t>
        </is>
      </c>
      <c r="D11" s="17" t="n"/>
      <c r="E11" s="18" t="n"/>
      <c r="F11" s="18" t="n"/>
      <c r="G11" s="17" t="n"/>
      <c r="H11" s="16" t="n"/>
      <c r="I11" s="16" t="n"/>
      <c r="J11" s="19">
        <f>IF(OR($A11="",$F11=""),"",$F11-TODAY())</f>
        <v/>
      </c>
      <c r="K11" s="19">
        <f>IF($A11="","",IF($F11="","No expiry",IF($J11&lt;0,"Expired",IF($J11&lt;=Summary!$C$5,"Expiring soon","Current"))))</f>
        <v/>
      </c>
    </row>
    <row r="12">
      <c r="A12" s="16" t="inlineStr">
        <is>
          <t>COR or SECOR certificate</t>
        </is>
      </c>
      <c r="B12" s="17" t="inlineStr">
        <is>
          <t>Certification</t>
        </is>
      </c>
      <c r="C12" s="16" t="inlineStr">
        <is>
          <t>All</t>
        </is>
      </c>
      <c r="D12" s="17" t="n"/>
      <c r="E12" s="18" t="n"/>
      <c r="F12" s="18" t="n"/>
      <c r="G12" s="17" t="n"/>
      <c r="H12" s="16" t="n"/>
      <c r="I12" s="16" t="n"/>
      <c r="J12" s="19">
        <f>IF(OR($A12="",$F12=""),"",$F12-TODAY())</f>
        <v/>
      </c>
      <c r="K12" s="19">
        <f>IF($A12="","",IF($F12="","No expiry",IF($J12&lt;0,"Expired",IF($J12&lt;=Summary!$C$5,"Expiring soon","Current"))))</f>
        <v/>
      </c>
    </row>
    <row r="13">
      <c r="A13" s="16" t="inlineStr">
        <is>
          <t>Injury statistics, previous year</t>
        </is>
      </c>
      <c r="B13" s="17" t="inlineStr">
        <is>
          <t>Statistics</t>
        </is>
      </c>
      <c r="C13" s="16" t="inlineStr">
        <is>
          <t>All</t>
        </is>
      </c>
      <c r="D13" s="17" t="n"/>
      <c r="E13" s="18" t="n"/>
      <c r="F13" s="18" t="n"/>
      <c r="G13" s="17" t="n"/>
      <c r="H13" s="16" t="n"/>
      <c r="I13" s="16" t="n"/>
      <c r="J13" s="19">
        <f>IF(OR($A13="",$F13=""),"",$F13-TODAY())</f>
        <v/>
      </c>
      <c r="K13" s="19">
        <f>IF($A13="","",IF($F13="","No expiry",IF($J13&lt;0,"Expired",IF($J13&lt;=Summary!$C$5,"Expiring soon","Current"))))</f>
        <v/>
      </c>
    </row>
    <row r="14">
      <c r="A14" s="16" t="inlineStr">
        <is>
          <t>Training matrix</t>
        </is>
      </c>
      <c r="B14" s="17" t="inlineStr">
        <is>
          <t>Training</t>
        </is>
      </c>
      <c r="C14" s="16" t="inlineStr">
        <is>
          <t>All</t>
        </is>
      </c>
      <c r="D14" s="17" t="n"/>
      <c r="E14" s="18" t="n"/>
      <c r="F14" s="18" t="n"/>
      <c r="G14" s="17" t="n"/>
      <c r="H14" s="16" t="n"/>
      <c r="I14" s="16" t="n"/>
      <c r="J14" s="19">
        <f>IF(OR($A14="",$F14=""),"",$F14-TODAY())</f>
        <v/>
      </c>
      <c r="K14" s="19">
        <f>IF($A14="","",IF($F14="","No expiry",IF($J14&lt;0,"Expired",IF($J14&lt;=Summary!$C$5,"Expiring soon","Current"))))</f>
        <v/>
      </c>
    </row>
    <row r="15">
      <c r="A15" s="16" t="inlineStr">
        <is>
          <t>Platform subscription</t>
        </is>
      </c>
      <c r="B15" s="17" t="inlineStr">
        <is>
          <t>Platform subscription</t>
        </is>
      </c>
      <c r="C15" s="16" t="inlineStr">
        <is>
          <t>All</t>
        </is>
      </c>
      <c r="D15" s="17" t="n"/>
      <c r="E15" s="18" t="n"/>
      <c r="F15" s="18" t="n"/>
      <c r="G15" s="17" t="n"/>
      <c r="H15" s="16" t="n"/>
      <c r="I15" s="16" t="n"/>
      <c r="J15" s="19">
        <f>IF(OR($A15="",$F15=""),"",$F15-TODAY())</f>
        <v/>
      </c>
      <c r="K15" s="19">
        <f>IF($A15="","",IF($F15="","No expiry",IF($J15&lt;0,"Expired",IF($J15&lt;=Summary!$C$5,"Expiring soon","Current"))))</f>
        <v/>
      </c>
    </row>
    <row r="16">
      <c r="A16" s="16" t="n"/>
      <c r="B16" s="17" t="n"/>
      <c r="C16" s="16" t="n"/>
      <c r="D16" s="17" t="n"/>
      <c r="E16" s="18" t="n"/>
      <c r="F16" s="18" t="n"/>
      <c r="G16" s="17" t="n"/>
      <c r="H16" s="16" t="n"/>
      <c r="I16" s="16" t="n"/>
      <c r="J16" s="19">
        <f>IF(OR($A16="",$F16=""),"",$F16-TODAY())</f>
        <v/>
      </c>
      <c r="K16" s="19">
        <f>IF($A16="","",IF($F16="","No expiry",IF($J16&lt;0,"Expired",IF($J16&lt;=Summary!$C$5,"Expiring soon","Current"))))</f>
        <v/>
      </c>
    </row>
    <row r="17">
      <c r="A17" s="16" t="n"/>
      <c r="B17" s="17" t="n"/>
      <c r="C17" s="16" t="n"/>
      <c r="D17" s="17" t="n"/>
      <c r="E17" s="18" t="n"/>
      <c r="F17" s="18" t="n"/>
      <c r="G17" s="17" t="n"/>
      <c r="H17" s="16" t="n"/>
      <c r="I17" s="16" t="n"/>
      <c r="J17" s="19">
        <f>IF(OR($A17="",$F17=""),"",$F17-TODAY())</f>
        <v/>
      </c>
      <c r="K17" s="19">
        <f>IF($A17="","",IF($F17="","No expiry",IF($J17&lt;0,"Expired",IF($J17&lt;=Summary!$C$5,"Expiring soon","Current"))))</f>
        <v/>
      </c>
    </row>
    <row r="18">
      <c r="A18" s="16" t="n"/>
      <c r="B18" s="17" t="n"/>
      <c r="C18" s="16" t="n"/>
      <c r="D18" s="17" t="n"/>
      <c r="E18" s="18" t="n"/>
      <c r="F18" s="18" t="n"/>
      <c r="G18" s="17" t="n"/>
      <c r="H18" s="16" t="n"/>
      <c r="I18" s="16" t="n"/>
      <c r="J18" s="19">
        <f>IF(OR($A18="",$F18=""),"",$F18-TODAY())</f>
        <v/>
      </c>
      <c r="K18" s="19">
        <f>IF($A18="","",IF($F18="","No expiry",IF($J18&lt;0,"Expired",IF($J18&lt;=Summary!$C$5,"Expiring soon","Current"))))</f>
        <v/>
      </c>
    </row>
    <row r="19">
      <c r="A19" s="16" t="n"/>
      <c r="B19" s="17" t="n"/>
      <c r="C19" s="16" t="n"/>
      <c r="D19" s="17" t="n"/>
      <c r="E19" s="18" t="n"/>
      <c r="F19" s="18" t="n"/>
      <c r="G19" s="17" t="n"/>
      <c r="H19" s="16" t="n"/>
      <c r="I19" s="16" t="n"/>
      <c r="J19" s="19">
        <f>IF(OR($A19="",$F19=""),"",$F19-TODAY())</f>
        <v/>
      </c>
      <c r="K19" s="19">
        <f>IF($A19="","",IF($F19="","No expiry",IF($J19&lt;0,"Expired",IF($J19&lt;=Summary!$C$5,"Expiring soon","Current"))))</f>
        <v/>
      </c>
    </row>
    <row r="20">
      <c r="A20" s="16" t="n"/>
      <c r="B20" s="17" t="n"/>
      <c r="C20" s="16" t="n"/>
      <c r="D20" s="17" t="n"/>
      <c r="E20" s="18" t="n"/>
      <c r="F20" s="18" t="n"/>
      <c r="G20" s="17" t="n"/>
      <c r="H20" s="16" t="n"/>
      <c r="I20" s="16" t="n"/>
      <c r="J20" s="19">
        <f>IF(OR($A20="",$F20=""),"",$F20-TODAY())</f>
        <v/>
      </c>
      <c r="K20" s="19">
        <f>IF($A20="","",IF($F20="","No expiry",IF($J20&lt;0,"Expired",IF($J20&lt;=Summary!$C$5,"Expiring soon","Current"))))</f>
        <v/>
      </c>
    </row>
    <row r="21">
      <c r="A21" s="16" t="n"/>
      <c r="B21" s="17" t="n"/>
      <c r="C21" s="16" t="n"/>
      <c r="D21" s="17" t="n"/>
      <c r="E21" s="18" t="n"/>
      <c r="F21" s="18" t="n"/>
      <c r="G21" s="17" t="n"/>
      <c r="H21" s="16" t="n"/>
      <c r="I21" s="16" t="n"/>
      <c r="J21" s="19">
        <f>IF(OR($A21="",$F21=""),"",$F21-TODAY())</f>
        <v/>
      </c>
      <c r="K21" s="19">
        <f>IF($A21="","",IF($F21="","No expiry",IF($J21&lt;0,"Expired",IF($J21&lt;=Summary!$C$5,"Expiring soon","Current"))))</f>
        <v/>
      </c>
    </row>
    <row r="22">
      <c r="A22" s="16" t="n"/>
      <c r="B22" s="17" t="n"/>
      <c r="C22" s="16" t="n"/>
      <c r="D22" s="17" t="n"/>
      <c r="E22" s="18" t="n"/>
      <c r="F22" s="18" t="n"/>
      <c r="G22" s="17" t="n"/>
      <c r="H22" s="16" t="n"/>
      <c r="I22" s="16" t="n"/>
      <c r="J22" s="19">
        <f>IF(OR($A22="",$F22=""),"",$F22-TODAY())</f>
        <v/>
      </c>
      <c r="K22" s="19">
        <f>IF($A22="","",IF($F22="","No expiry",IF($J22&lt;0,"Expired",IF($J22&lt;=Summary!$C$5,"Expiring soon","Current"))))</f>
        <v/>
      </c>
    </row>
    <row r="23">
      <c r="A23" s="16" t="n"/>
      <c r="B23" s="17" t="n"/>
      <c r="C23" s="16" t="n"/>
      <c r="D23" s="17" t="n"/>
      <c r="E23" s="18" t="n"/>
      <c r="F23" s="18" t="n"/>
      <c r="G23" s="17" t="n"/>
      <c r="H23" s="16" t="n"/>
      <c r="I23" s="16" t="n"/>
      <c r="J23" s="19">
        <f>IF(OR($A23="",$F23=""),"",$F23-TODAY())</f>
        <v/>
      </c>
      <c r="K23" s="19">
        <f>IF($A23="","",IF($F23="","No expiry",IF($J23&lt;0,"Expired",IF($J23&lt;=Summary!$C$5,"Expiring soon","Current"))))</f>
        <v/>
      </c>
    </row>
    <row r="24">
      <c r="A24" s="16" t="n"/>
      <c r="B24" s="17" t="n"/>
      <c r="C24" s="16" t="n"/>
      <c r="D24" s="17" t="n"/>
      <c r="E24" s="18" t="n"/>
      <c r="F24" s="18" t="n"/>
      <c r="G24" s="17" t="n"/>
      <c r="H24" s="16" t="n"/>
      <c r="I24" s="16" t="n"/>
      <c r="J24" s="19">
        <f>IF(OR($A24="",$F24=""),"",$F24-TODAY())</f>
        <v/>
      </c>
      <c r="K24" s="19">
        <f>IF($A24="","",IF($F24="","No expiry",IF($J24&lt;0,"Expired",IF($J24&lt;=Summary!$C$5,"Expiring soon","Current"))))</f>
        <v/>
      </c>
    </row>
    <row r="25">
      <c r="A25" s="16" t="n"/>
      <c r="B25" s="17" t="n"/>
      <c r="C25" s="16" t="n"/>
      <c r="D25" s="17" t="n"/>
      <c r="E25" s="18" t="n"/>
      <c r="F25" s="18" t="n"/>
      <c r="G25" s="17" t="n"/>
      <c r="H25" s="16" t="n"/>
      <c r="I25" s="16" t="n"/>
      <c r="J25" s="19">
        <f>IF(OR($A25="",$F25=""),"",$F25-TODAY())</f>
        <v/>
      </c>
      <c r="K25" s="19">
        <f>IF($A25="","",IF($F25="","No expiry",IF($J25&lt;0,"Expired",IF($J25&lt;=Summary!$C$5,"Expiring soon","Current"))))</f>
        <v/>
      </c>
    </row>
    <row r="26">
      <c r="A26" s="16" t="n"/>
      <c r="B26" s="17" t="n"/>
      <c r="C26" s="16" t="n"/>
      <c r="D26" s="17" t="n"/>
      <c r="E26" s="18" t="n"/>
      <c r="F26" s="18" t="n"/>
      <c r="G26" s="17" t="n"/>
      <c r="H26" s="16" t="n"/>
      <c r="I26" s="16" t="n"/>
      <c r="J26" s="19">
        <f>IF(OR($A26="",$F26=""),"",$F26-TODAY())</f>
        <v/>
      </c>
      <c r="K26" s="19">
        <f>IF($A26="","",IF($F26="","No expiry",IF($J26&lt;0,"Expired",IF($J26&lt;=Summary!$C$5,"Expiring soon","Current"))))</f>
        <v/>
      </c>
    </row>
    <row r="27">
      <c r="A27" s="16" t="n"/>
      <c r="B27" s="17" t="n"/>
      <c r="C27" s="16" t="n"/>
      <c r="D27" s="17" t="n"/>
      <c r="E27" s="18" t="n"/>
      <c r="F27" s="18" t="n"/>
      <c r="G27" s="17" t="n"/>
      <c r="H27" s="16" t="n"/>
      <c r="I27" s="16" t="n"/>
      <c r="J27" s="19">
        <f>IF(OR($A27="",$F27=""),"",$F27-TODAY())</f>
        <v/>
      </c>
      <c r="K27" s="19">
        <f>IF($A27="","",IF($F27="","No expiry",IF($J27&lt;0,"Expired",IF($J27&lt;=Summary!$C$5,"Expiring soon","Current"))))</f>
        <v/>
      </c>
    </row>
    <row r="28">
      <c r="A28" s="16" t="n"/>
      <c r="B28" s="17" t="n"/>
      <c r="C28" s="16" t="n"/>
      <c r="D28" s="17" t="n"/>
      <c r="E28" s="18" t="n"/>
      <c r="F28" s="18" t="n"/>
      <c r="G28" s="17" t="n"/>
      <c r="H28" s="16" t="n"/>
      <c r="I28" s="16" t="n"/>
      <c r="J28" s="19">
        <f>IF(OR($A28="",$F28=""),"",$F28-TODAY())</f>
        <v/>
      </c>
      <c r="K28" s="19">
        <f>IF($A28="","",IF($F28="","No expiry",IF($J28&lt;0,"Expired",IF($J28&lt;=Summary!$C$5,"Expiring soon","Current"))))</f>
        <v/>
      </c>
    </row>
    <row r="29">
      <c r="A29" s="16" t="n"/>
      <c r="B29" s="17" t="n"/>
      <c r="C29" s="16" t="n"/>
      <c r="D29" s="17" t="n"/>
      <c r="E29" s="18" t="n"/>
      <c r="F29" s="18" t="n"/>
      <c r="G29" s="17" t="n"/>
      <c r="H29" s="16" t="n"/>
      <c r="I29" s="16" t="n"/>
      <c r="J29" s="19">
        <f>IF(OR($A29="",$F29=""),"",$F29-TODAY())</f>
        <v/>
      </c>
      <c r="K29" s="19">
        <f>IF($A29="","",IF($F29="","No expiry",IF($J29&lt;0,"Expired",IF($J29&lt;=Summary!$C$5,"Expiring soon","Current"))))</f>
        <v/>
      </c>
    </row>
    <row r="30">
      <c r="A30" s="16" t="n"/>
      <c r="B30" s="17" t="n"/>
      <c r="C30" s="16" t="n"/>
      <c r="D30" s="17" t="n"/>
      <c r="E30" s="18" t="n"/>
      <c r="F30" s="18" t="n"/>
      <c r="G30" s="17" t="n"/>
      <c r="H30" s="16" t="n"/>
      <c r="I30" s="16" t="n"/>
      <c r="J30" s="19">
        <f>IF(OR($A30="",$F30=""),"",$F30-TODAY())</f>
        <v/>
      </c>
      <c r="K30" s="19">
        <f>IF($A30="","",IF($F30="","No expiry",IF($J30&lt;0,"Expired",IF($J30&lt;=Summary!$C$5,"Expiring soon","Current"))))</f>
        <v/>
      </c>
    </row>
    <row r="31">
      <c r="A31" s="16" t="n"/>
      <c r="B31" s="17" t="n"/>
      <c r="C31" s="16" t="n"/>
      <c r="D31" s="17" t="n"/>
      <c r="E31" s="18" t="n"/>
      <c r="F31" s="18" t="n"/>
      <c r="G31" s="17" t="n"/>
      <c r="H31" s="16" t="n"/>
      <c r="I31" s="16" t="n"/>
      <c r="J31" s="19">
        <f>IF(OR($A31="",$F31=""),"",$F31-TODAY())</f>
        <v/>
      </c>
      <c r="K31" s="19">
        <f>IF($A31="","",IF($F31="","No expiry",IF($J31&lt;0,"Expired",IF($J31&lt;=Summary!$C$5,"Expiring soon","Current"))))</f>
        <v/>
      </c>
    </row>
    <row r="32">
      <c r="A32" s="16" t="n"/>
      <c r="B32" s="17" t="n"/>
      <c r="C32" s="16" t="n"/>
      <c r="D32" s="17" t="n"/>
      <c r="E32" s="18" t="n"/>
      <c r="F32" s="18" t="n"/>
      <c r="G32" s="17" t="n"/>
      <c r="H32" s="16" t="n"/>
      <c r="I32" s="16" t="n"/>
      <c r="J32" s="19">
        <f>IF(OR($A32="",$F32=""),"",$F32-TODAY())</f>
        <v/>
      </c>
      <c r="K32" s="19">
        <f>IF($A32="","",IF($F32="","No expiry",IF($J32&lt;0,"Expired",IF($J32&lt;=Summary!$C$5,"Expiring soon","Current"))))</f>
        <v/>
      </c>
    </row>
    <row r="33">
      <c r="A33" s="16" t="n"/>
      <c r="B33" s="17" t="n"/>
      <c r="C33" s="16" t="n"/>
      <c r="D33" s="17" t="n"/>
      <c r="E33" s="18" t="n"/>
      <c r="F33" s="18" t="n"/>
      <c r="G33" s="17" t="n"/>
      <c r="H33" s="16" t="n"/>
      <c r="I33" s="16" t="n"/>
      <c r="J33" s="19">
        <f>IF(OR($A33="",$F33=""),"",$F33-TODAY())</f>
        <v/>
      </c>
      <c r="K33" s="19">
        <f>IF($A33="","",IF($F33="","No expiry",IF($J33&lt;0,"Expired",IF($J33&lt;=Summary!$C$5,"Expiring soon","Current"))))</f>
        <v/>
      </c>
    </row>
    <row r="34">
      <c r="A34" s="16" t="n"/>
      <c r="B34" s="17" t="n"/>
      <c r="C34" s="16" t="n"/>
      <c r="D34" s="17" t="n"/>
      <c r="E34" s="18" t="n"/>
      <c r="F34" s="18" t="n"/>
      <c r="G34" s="17" t="n"/>
      <c r="H34" s="16" t="n"/>
      <c r="I34" s="16" t="n"/>
      <c r="J34" s="19">
        <f>IF(OR($A34="",$F34=""),"",$F34-TODAY())</f>
        <v/>
      </c>
      <c r="K34" s="19">
        <f>IF($A34="","",IF($F34="","No expiry",IF($J34&lt;0,"Expired",IF($J34&lt;=Summary!$C$5,"Expiring soon","Current"))))</f>
        <v/>
      </c>
    </row>
    <row r="35">
      <c r="A35" s="16" t="n"/>
      <c r="B35" s="17" t="n"/>
      <c r="C35" s="16" t="n"/>
      <c r="D35" s="17" t="n"/>
      <c r="E35" s="18" t="n"/>
      <c r="F35" s="18" t="n"/>
      <c r="G35" s="17" t="n"/>
      <c r="H35" s="16" t="n"/>
      <c r="I35" s="16" t="n"/>
      <c r="J35" s="19">
        <f>IF(OR($A35="",$F35=""),"",$F35-TODAY())</f>
        <v/>
      </c>
      <c r="K35" s="19">
        <f>IF($A35="","",IF($F35="","No expiry",IF($J35&lt;0,"Expired",IF($J35&lt;=Summary!$C$5,"Expiring soon","Current"))))</f>
        <v/>
      </c>
    </row>
    <row r="36">
      <c r="A36" s="16" t="n"/>
      <c r="B36" s="17" t="n"/>
      <c r="C36" s="16" t="n"/>
      <c r="D36" s="17" t="n"/>
      <c r="E36" s="18" t="n"/>
      <c r="F36" s="18" t="n"/>
      <c r="G36" s="17" t="n"/>
      <c r="H36" s="16" t="n"/>
      <c r="I36" s="16" t="n"/>
      <c r="J36" s="19">
        <f>IF(OR($A36="",$F36=""),"",$F36-TODAY())</f>
        <v/>
      </c>
      <c r="K36" s="19">
        <f>IF($A36="","",IF($F36="","No expiry",IF($J36&lt;0,"Expired",IF($J36&lt;=Summary!$C$5,"Expiring soon","Current"))))</f>
        <v/>
      </c>
    </row>
    <row r="37">
      <c r="A37" s="16" t="n"/>
      <c r="B37" s="17" t="n"/>
      <c r="C37" s="16" t="n"/>
      <c r="D37" s="17" t="n"/>
      <c r="E37" s="18" t="n"/>
      <c r="F37" s="18" t="n"/>
      <c r="G37" s="17" t="n"/>
      <c r="H37" s="16" t="n"/>
      <c r="I37" s="16" t="n"/>
      <c r="J37" s="19">
        <f>IF(OR($A37="",$F37=""),"",$F37-TODAY())</f>
        <v/>
      </c>
      <c r="K37" s="19">
        <f>IF($A37="","",IF($F37="","No expiry",IF($J37&lt;0,"Expired",IF($J37&lt;=Summary!$C$5,"Expiring soon","Current"))))</f>
        <v/>
      </c>
    </row>
    <row r="38">
      <c r="A38" s="16" t="n"/>
      <c r="B38" s="17" t="n"/>
      <c r="C38" s="16" t="n"/>
      <c r="D38" s="17" t="n"/>
      <c r="E38" s="18" t="n"/>
      <c r="F38" s="18" t="n"/>
      <c r="G38" s="17" t="n"/>
      <c r="H38" s="16" t="n"/>
      <c r="I38" s="16" t="n"/>
      <c r="J38" s="19">
        <f>IF(OR($A38="",$F38=""),"",$F38-TODAY())</f>
        <v/>
      </c>
      <c r="K38" s="19">
        <f>IF($A38="","",IF($F38="","No expiry",IF($J38&lt;0,"Expired",IF($J38&lt;=Summary!$C$5,"Expiring soon","Current"))))</f>
        <v/>
      </c>
    </row>
    <row r="39">
      <c r="A39" s="16" t="n"/>
      <c r="B39" s="17" t="n"/>
      <c r="C39" s="16" t="n"/>
      <c r="D39" s="17" t="n"/>
      <c r="E39" s="18" t="n"/>
      <c r="F39" s="18" t="n"/>
      <c r="G39" s="17" t="n"/>
      <c r="H39" s="16" t="n"/>
      <c r="I39" s="16" t="n"/>
      <c r="J39" s="19">
        <f>IF(OR($A39="",$F39=""),"",$F39-TODAY())</f>
        <v/>
      </c>
      <c r="K39" s="19">
        <f>IF($A39="","",IF($F39="","No expiry",IF($J39&lt;0,"Expired",IF($J39&lt;=Summary!$C$5,"Expiring soon","Current"))))</f>
        <v/>
      </c>
    </row>
    <row r="40">
      <c r="A40" s="16" t="n"/>
      <c r="B40" s="17" t="n"/>
      <c r="C40" s="16" t="n"/>
      <c r="D40" s="17" t="n"/>
      <c r="E40" s="18" t="n"/>
      <c r="F40" s="18" t="n"/>
      <c r="G40" s="17" t="n"/>
      <c r="H40" s="16" t="n"/>
      <c r="I40" s="16" t="n"/>
      <c r="J40" s="19">
        <f>IF(OR($A40="",$F40=""),"",$F40-TODAY())</f>
        <v/>
      </c>
      <c r="K40" s="19">
        <f>IF($A40="","",IF($F40="","No expiry",IF($J40&lt;0,"Expired",IF($J40&lt;=Summary!$C$5,"Expiring soon","Current"))))</f>
        <v/>
      </c>
    </row>
    <row r="41">
      <c r="A41" s="16" t="n"/>
      <c r="B41" s="17" t="n"/>
      <c r="C41" s="16" t="n"/>
      <c r="D41" s="17" t="n"/>
      <c r="E41" s="18" t="n"/>
      <c r="F41" s="18" t="n"/>
      <c r="G41" s="17" t="n"/>
      <c r="H41" s="16" t="n"/>
      <c r="I41" s="16" t="n"/>
      <c r="J41" s="19">
        <f>IF(OR($A41="",$F41=""),"",$F41-TODAY())</f>
        <v/>
      </c>
      <c r="K41" s="19">
        <f>IF($A41="","",IF($F41="","No expiry",IF($J41&lt;0,"Expired",IF($J41&lt;=Summary!$C$5,"Expiring soon","Current"))))</f>
        <v/>
      </c>
    </row>
    <row r="42">
      <c r="A42" s="16" t="n"/>
      <c r="B42" s="17" t="n"/>
      <c r="C42" s="16" t="n"/>
      <c r="D42" s="17" t="n"/>
      <c r="E42" s="18" t="n"/>
      <c r="F42" s="18" t="n"/>
      <c r="G42" s="17" t="n"/>
      <c r="H42" s="16" t="n"/>
      <c r="I42" s="16" t="n"/>
      <c r="J42" s="19">
        <f>IF(OR($A42="",$F42=""),"",$F42-TODAY())</f>
        <v/>
      </c>
      <c r="K42" s="19">
        <f>IF($A42="","",IF($F42="","No expiry",IF($J42&lt;0,"Expired",IF($J42&lt;=Summary!$C$5,"Expiring soon","Current"))))</f>
        <v/>
      </c>
    </row>
    <row r="43">
      <c r="A43" s="16" t="n"/>
      <c r="B43" s="17" t="n"/>
      <c r="C43" s="16" t="n"/>
      <c r="D43" s="17" t="n"/>
      <c r="E43" s="18" t="n"/>
      <c r="F43" s="18" t="n"/>
      <c r="G43" s="17" t="n"/>
      <c r="H43" s="16" t="n"/>
      <c r="I43" s="16" t="n"/>
      <c r="J43" s="19">
        <f>IF(OR($A43="",$F43=""),"",$F43-TODAY())</f>
        <v/>
      </c>
      <c r="K43" s="19">
        <f>IF($A43="","",IF($F43="","No expiry",IF($J43&lt;0,"Expired",IF($J43&lt;=Summary!$C$5,"Expiring soon","Current"))))</f>
        <v/>
      </c>
    </row>
    <row r="44">
      <c r="A44" s="16" t="n"/>
      <c r="B44" s="17" t="n"/>
      <c r="C44" s="16" t="n"/>
      <c r="D44" s="17" t="n"/>
      <c r="E44" s="18" t="n"/>
      <c r="F44" s="18" t="n"/>
      <c r="G44" s="17" t="n"/>
      <c r="H44" s="16" t="n"/>
      <c r="I44" s="16" t="n"/>
      <c r="J44" s="19">
        <f>IF(OR($A44="",$F44=""),"",$F44-TODAY())</f>
        <v/>
      </c>
      <c r="K44" s="19">
        <f>IF($A44="","",IF($F44="","No expiry",IF($J44&lt;0,"Expired",IF($J44&lt;=Summary!$C$5,"Expiring soon","Current"))))</f>
        <v/>
      </c>
    </row>
    <row r="45">
      <c r="A45" s="16" t="n"/>
      <c r="B45" s="17" t="n"/>
      <c r="C45" s="16" t="n"/>
      <c r="D45" s="17" t="n"/>
      <c r="E45" s="18" t="n"/>
      <c r="F45" s="18" t="n"/>
      <c r="G45" s="17" t="n"/>
      <c r="H45" s="16" t="n"/>
      <c r="I45" s="16" t="n"/>
      <c r="J45" s="19">
        <f>IF(OR($A45="",$F45=""),"",$F45-TODAY())</f>
        <v/>
      </c>
      <c r="K45" s="19">
        <f>IF($A45="","",IF($F45="","No expiry",IF($J45&lt;0,"Expired",IF($J45&lt;=Summary!$C$5,"Expiring soon","Current"))))</f>
        <v/>
      </c>
    </row>
    <row r="46">
      <c r="A46" s="16" t="n"/>
      <c r="B46" s="17" t="n"/>
      <c r="C46" s="16" t="n"/>
      <c r="D46" s="17" t="n"/>
      <c r="E46" s="18" t="n"/>
      <c r="F46" s="18" t="n"/>
      <c r="G46" s="17" t="n"/>
      <c r="H46" s="16" t="n"/>
      <c r="I46" s="16" t="n"/>
      <c r="J46" s="19">
        <f>IF(OR($A46="",$F46=""),"",$F46-TODAY())</f>
        <v/>
      </c>
      <c r="K46" s="19">
        <f>IF($A46="","",IF($F46="","No expiry",IF($J46&lt;0,"Expired",IF($J46&lt;=Summary!$C$5,"Expiring soon","Current"))))</f>
        <v/>
      </c>
    </row>
    <row r="47">
      <c r="A47" s="16" t="n"/>
      <c r="B47" s="17" t="n"/>
      <c r="C47" s="16" t="n"/>
      <c r="D47" s="17" t="n"/>
      <c r="E47" s="18" t="n"/>
      <c r="F47" s="18" t="n"/>
      <c r="G47" s="17" t="n"/>
      <c r="H47" s="16" t="n"/>
      <c r="I47" s="16" t="n"/>
      <c r="J47" s="19">
        <f>IF(OR($A47="",$F47=""),"",$F47-TODAY())</f>
        <v/>
      </c>
      <c r="K47" s="19">
        <f>IF($A47="","",IF($F47="","No expiry",IF($J47&lt;0,"Expired",IF($J47&lt;=Summary!$C$5,"Expiring soon","Current"))))</f>
        <v/>
      </c>
    </row>
    <row r="48">
      <c r="A48" s="16" t="n"/>
      <c r="B48" s="17" t="n"/>
      <c r="C48" s="16" t="n"/>
      <c r="D48" s="17" t="n"/>
      <c r="E48" s="18" t="n"/>
      <c r="F48" s="18" t="n"/>
      <c r="G48" s="17" t="n"/>
      <c r="H48" s="16" t="n"/>
      <c r="I48" s="16" t="n"/>
      <c r="J48" s="19">
        <f>IF(OR($A48="",$F48=""),"",$F48-TODAY())</f>
        <v/>
      </c>
      <c r="K48" s="19">
        <f>IF($A48="","",IF($F48="","No expiry",IF($J48&lt;0,"Expired",IF($J48&lt;=Summary!$C$5,"Expiring soon","Current"))))</f>
        <v/>
      </c>
    </row>
    <row r="49">
      <c r="A49" s="16" t="n"/>
      <c r="B49" s="17" t="n"/>
      <c r="C49" s="16" t="n"/>
      <c r="D49" s="17" t="n"/>
      <c r="E49" s="18" t="n"/>
      <c r="F49" s="18" t="n"/>
      <c r="G49" s="17" t="n"/>
      <c r="H49" s="16" t="n"/>
      <c r="I49" s="16" t="n"/>
      <c r="J49" s="19">
        <f>IF(OR($A49="",$F49=""),"",$F49-TODAY())</f>
        <v/>
      </c>
      <c r="K49" s="19">
        <f>IF($A49="","",IF($F49="","No expiry",IF($J49&lt;0,"Expired",IF($J49&lt;=Summary!$C$5,"Expiring soon","Current"))))</f>
        <v/>
      </c>
    </row>
    <row r="50">
      <c r="A50" s="16" t="n"/>
      <c r="B50" s="17" t="n"/>
      <c r="C50" s="16" t="n"/>
      <c r="D50" s="17" t="n"/>
      <c r="E50" s="18" t="n"/>
      <c r="F50" s="18" t="n"/>
      <c r="G50" s="17" t="n"/>
      <c r="H50" s="16" t="n"/>
      <c r="I50" s="16" t="n"/>
      <c r="J50" s="19">
        <f>IF(OR($A50="",$F50=""),"",$F50-TODAY())</f>
        <v/>
      </c>
      <c r="K50" s="19">
        <f>IF($A50="","",IF($F50="","No expiry",IF($J50&lt;0,"Expired",IF($J50&lt;=Summary!$C$5,"Expiring soon","Current"))))</f>
        <v/>
      </c>
    </row>
    <row r="51">
      <c r="A51" s="16" t="n"/>
      <c r="B51" s="17" t="n"/>
      <c r="C51" s="16" t="n"/>
      <c r="D51" s="17" t="n"/>
      <c r="E51" s="18" t="n"/>
      <c r="F51" s="18" t="n"/>
      <c r="G51" s="17" t="n"/>
      <c r="H51" s="16" t="n"/>
      <c r="I51" s="16" t="n"/>
      <c r="J51" s="19">
        <f>IF(OR($A51="",$F51=""),"",$F51-TODAY())</f>
        <v/>
      </c>
      <c r="K51" s="19">
        <f>IF($A51="","",IF($F51="","No expiry",IF($J51&lt;0,"Expired",IF($J51&lt;=Summary!$C$5,"Expiring soon","Current"))))</f>
        <v/>
      </c>
    </row>
    <row r="52">
      <c r="A52" s="16" t="n"/>
      <c r="B52" s="17" t="n"/>
      <c r="C52" s="16" t="n"/>
      <c r="D52" s="17" t="n"/>
      <c r="E52" s="18" t="n"/>
      <c r="F52" s="18" t="n"/>
      <c r="G52" s="17" t="n"/>
      <c r="H52" s="16" t="n"/>
      <c r="I52" s="16" t="n"/>
      <c r="J52" s="19">
        <f>IF(OR($A52="",$F52=""),"",$F52-TODAY())</f>
        <v/>
      </c>
      <c r="K52" s="19">
        <f>IF($A52="","",IF($F52="","No expiry",IF($J52&lt;0,"Expired",IF($J52&lt;=Summary!$C$5,"Expiring soon","Current"))))</f>
        <v/>
      </c>
    </row>
    <row r="53">
      <c r="A53" s="16" t="n"/>
      <c r="B53" s="17" t="n"/>
      <c r="C53" s="16" t="n"/>
      <c r="D53" s="17" t="n"/>
      <c r="E53" s="18" t="n"/>
      <c r="F53" s="18" t="n"/>
      <c r="G53" s="17" t="n"/>
      <c r="H53" s="16" t="n"/>
      <c r="I53" s="16" t="n"/>
      <c r="J53" s="19">
        <f>IF(OR($A53="",$F53=""),"",$F53-TODAY())</f>
        <v/>
      </c>
      <c r="K53" s="19">
        <f>IF($A53="","",IF($F53="","No expiry",IF($J53&lt;0,"Expired",IF($J53&lt;=Summary!$C$5,"Expiring soon","Current"))))</f>
        <v/>
      </c>
    </row>
    <row r="54">
      <c r="A54" s="16" t="n"/>
      <c r="B54" s="17" t="n"/>
      <c r="C54" s="16" t="n"/>
      <c r="D54" s="17" t="n"/>
      <c r="E54" s="18" t="n"/>
      <c r="F54" s="18" t="n"/>
      <c r="G54" s="17" t="n"/>
      <c r="H54" s="16" t="n"/>
      <c r="I54" s="16" t="n"/>
      <c r="J54" s="19">
        <f>IF(OR($A54="",$F54=""),"",$F54-TODAY())</f>
        <v/>
      </c>
      <c r="K54" s="19">
        <f>IF($A54="","",IF($F54="","No expiry",IF($J54&lt;0,"Expired",IF($J54&lt;=Summary!$C$5,"Expiring soon","Current"))))</f>
        <v/>
      </c>
    </row>
    <row r="55">
      <c r="A55" s="16" t="n"/>
      <c r="B55" s="17" t="n"/>
      <c r="C55" s="16" t="n"/>
      <c r="D55" s="17" t="n"/>
      <c r="E55" s="18" t="n"/>
      <c r="F55" s="18" t="n"/>
      <c r="G55" s="17" t="n"/>
      <c r="H55" s="16" t="n"/>
      <c r="I55" s="16" t="n"/>
      <c r="J55" s="19">
        <f>IF(OR($A55="",$F55=""),"",$F55-TODAY())</f>
        <v/>
      </c>
      <c r="K55" s="19">
        <f>IF($A55="","",IF($F55="","No expiry",IF($J55&lt;0,"Expired",IF($J55&lt;=Summary!$C$5,"Expiring soon","Current"))))</f>
        <v/>
      </c>
    </row>
    <row r="56">
      <c r="A56" s="16" t="n"/>
      <c r="B56" s="17" t="n"/>
      <c r="C56" s="16" t="n"/>
      <c r="D56" s="17" t="n"/>
      <c r="E56" s="18" t="n"/>
      <c r="F56" s="18" t="n"/>
      <c r="G56" s="17" t="n"/>
      <c r="H56" s="16" t="n"/>
      <c r="I56" s="16" t="n"/>
      <c r="J56" s="19">
        <f>IF(OR($A56="",$F56=""),"",$F56-TODAY())</f>
        <v/>
      </c>
      <c r="K56" s="19">
        <f>IF($A56="","",IF($F56="","No expiry",IF($J56&lt;0,"Expired",IF($J56&lt;=Summary!$C$5,"Expiring soon","Current"))))</f>
        <v/>
      </c>
    </row>
    <row r="57">
      <c r="A57" s="16" t="n"/>
      <c r="B57" s="17" t="n"/>
      <c r="C57" s="16" t="n"/>
      <c r="D57" s="17" t="n"/>
      <c r="E57" s="18" t="n"/>
      <c r="F57" s="18" t="n"/>
      <c r="G57" s="17" t="n"/>
      <c r="H57" s="16" t="n"/>
      <c r="I57" s="16" t="n"/>
      <c r="J57" s="19">
        <f>IF(OR($A57="",$F57=""),"",$F57-TODAY())</f>
        <v/>
      </c>
      <c r="K57" s="19">
        <f>IF($A57="","",IF($F57="","No expiry",IF($J57&lt;0,"Expired",IF($J57&lt;=Summary!$C$5,"Expiring soon","Current"))))</f>
        <v/>
      </c>
    </row>
    <row r="58">
      <c r="A58" s="16" t="n"/>
      <c r="B58" s="17" t="n"/>
      <c r="C58" s="16" t="n"/>
      <c r="D58" s="17" t="n"/>
      <c r="E58" s="18" t="n"/>
      <c r="F58" s="18" t="n"/>
      <c r="G58" s="17" t="n"/>
      <c r="H58" s="16" t="n"/>
      <c r="I58" s="16" t="n"/>
      <c r="J58" s="19">
        <f>IF(OR($A58="",$F58=""),"",$F58-TODAY())</f>
        <v/>
      </c>
      <c r="K58" s="19">
        <f>IF($A58="","",IF($F58="","No expiry",IF($J58&lt;0,"Expired",IF($J58&lt;=Summary!$C$5,"Expiring soon","Current"))))</f>
        <v/>
      </c>
    </row>
    <row r="59">
      <c r="A59" s="16" t="n"/>
      <c r="B59" s="17" t="n"/>
      <c r="C59" s="16" t="n"/>
      <c r="D59" s="17" t="n"/>
      <c r="E59" s="18" t="n"/>
      <c r="F59" s="18" t="n"/>
      <c r="G59" s="17" t="n"/>
      <c r="H59" s="16" t="n"/>
      <c r="I59" s="16" t="n"/>
      <c r="J59" s="19">
        <f>IF(OR($A59="",$F59=""),"",$F59-TODAY())</f>
        <v/>
      </c>
      <c r="K59" s="19">
        <f>IF($A59="","",IF($F59="","No expiry",IF($J59&lt;0,"Expired",IF($J59&lt;=Summary!$C$5,"Expiring soon","Current"))))</f>
        <v/>
      </c>
    </row>
    <row r="60">
      <c r="A60" s="16" t="n"/>
      <c r="B60" s="17" t="n"/>
      <c r="C60" s="16" t="n"/>
      <c r="D60" s="17" t="n"/>
      <c r="E60" s="18" t="n"/>
      <c r="F60" s="18" t="n"/>
      <c r="G60" s="17" t="n"/>
      <c r="H60" s="16" t="n"/>
      <c r="I60" s="16" t="n"/>
      <c r="J60" s="19">
        <f>IF(OR($A60="",$F60=""),"",$F60-TODAY())</f>
        <v/>
      </c>
      <c r="K60" s="19">
        <f>IF($A60="","",IF($F60="","No expiry",IF($J60&lt;0,"Expired",IF($J60&lt;=Summary!$C$5,"Expiring soon","Current"))))</f>
        <v/>
      </c>
    </row>
    <row r="61">
      <c r="A61" s="16" t="n"/>
      <c r="B61" s="17" t="n"/>
      <c r="C61" s="16" t="n"/>
      <c r="D61" s="17" t="n"/>
      <c r="E61" s="18" t="n"/>
      <c r="F61" s="18" t="n"/>
      <c r="G61" s="17" t="n"/>
      <c r="H61" s="16" t="n"/>
      <c r="I61" s="16" t="n"/>
      <c r="J61" s="19">
        <f>IF(OR($A61="",$F61=""),"",$F61-TODAY())</f>
        <v/>
      </c>
      <c r="K61" s="19">
        <f>IF($A61="","",IF($F61="","No expiry",IF($J61&lt;0,"Expired",IF($J61&lt;=Summary!$C$5,"Expiring soon","Current"))))</f>
        <v/>
      </c>
    </row>
    <row r="62">
      <c r="A62" s="16" t="n"/>
      <c r="B62" s="17" t="n"/>
      <c r="C62" s="16" t="n"/>
      <c r="D62" s="17" t="n"/>
      <c r="E62" s="18" t="n"/>
      <c r="F62" s="18" t="n"/>
      <c r="G62" s="17" t="n"/>
      <c r="H62" s="16" t="n"/>
      <c r="I62" s="16" t="n"/>
      <c r="J62" s="19">
        <f>IF(OR($A62="",$F62=""),"",$F62-TODAY())</f>
        <v/>
      </c>
      <c r="K62" s="19">
        <f>IF($A62="","",IF($F62="","No expiry",IF($J62&lt;0,"Expired",IF($J62&lt;=Summary!$C$5,"Expiring soon","Current"))))</f>
        <v/>
      </c>
    </row>
    <row r="63">
      <c r="A63" s="16" t="n"/>
      <c r="B63" s="17" t="n"/>
      <c r="C63" s="16" t="n"/>
      <c r="D63" s="17" t="n"/>
      <c r="E63" s="18" t="n"/>
      <c r="F63" s="18" t="n"/>
      <c r="G63" s="17" t="n"/>
      <c r="H63" s="16" t="n"/>
      <c r="I63" s="16" t="n"/>
      <c r="J63" s="19">
        <f>IF(OR($A63="",$F63=""),"",$F63-TODAY())</f>
        <v/>
      </c>
      <c r="K63" s="19">
        <f>IF($A63="","",IF($F63="","No expiry",IF($J63&lt;0,"Expired",IF($J63&lt;=Summary!$C$5,"Expiring soon","Current"))))</f>
        <v/>
      </c>
    </row>
    <row r="64">
      <c r="A64" s="16" t="n"/>
      <c r="B64" s="17" t="n"/>
      <c r="C64" s="16" t="n"/>
      <c r="D64" s="17" t="n"/>
      <c r="E64" s="18" t="n"/>
      <c r="F64" s="18" t="n"/>
      <c r="G64" s="17" t="n"/>
      <c r="H64" s="16" t="n"/>
      <c r="I64" s="16" t="n"/>
      <c r="J64" s="19">
        <f>IF(OR($A64="",$F64=""),"",$F64-TODAY())</f>
        <v/>
      </c>
      <c r="K64" s="19">
        <f>IF($A64="","",IF($F64="","No expiry",IF($J64&lt;0,"Expired",IF($J64&lt;=Summary!$C$5,"Expiring soon","Current"))))</f>
        <v/>
      </c>
    </row>
    <row r="65">
      <c r="A65" s="16" t="n"/>
      <c r="B65" s="17" t="n"/>
      <c r="C65" s="16" t="n"/>
      <c r="D65" s="17" t="n"/>
      <c r="E65" s="18" t="n"/>
      <c r="F65" s="18" t="n"/>
      <c r="G65" s="17" t="n"/>
      <c r="H65" s="16" t="n"/>
      <c r="I65" s="16" t="n"/>
      <c r="J65" s="19">
        <f>IF(OR($A65="",$F65=""),"",$F65-TODAY())</f>
        <v/>
      </c>
      <c r="K65" s="19">
        <f>IF($A65="","",IF($F65="","No expiry",IF($J65&lt;0,"Expired",IF($J65&lt;=Summary!$C$5,"Expiring soon","Current"))))</f>
        <v/>
      </c>
    </row>
    <row r="66">
      <c r="A66" s="16" t="n"/>
      <c r="B66" s="17" t="n"/>
      <c r="C66" s="16" t="n"/>
      <c r="D66" s="17" t="n"/>
      <c r="E66" s="18" t="n"/>
      <c r="F66" s="18" t="n"/>
      <c r="G66" s="17" t="n"/>
      <c r="H66" s="16" t="n"/>
      <c r="I66" s="16" t="n"/>
      <c r="J66" s="19">
        <f>IF(OR($A66="",$F66=""),"",$F66-TODAY())</f>
        <v/>
      </c>
      <c r="K66" s="19">
        <f>IF($A66="","",IF($F66="","No expiry",IF($J66&lt;0,"Expired",IF($J66&lt;=Summary!$C$5,"Expiring soon","Current"))))</f>
        <v/>
      </c>
    </row>
    <row r="67">
      <c r="A67" s="16" t="n"/>
      <c r="B67" s="17" t="n"/>
      <c r="C67" s="16" t="n"/>
      <c r="D67" s="17" t="n"/>
      <c r="E67" s="18" t="n"/>
      <c r="F67" s="18" t="n"/>
      <c r="G67" s="17" t="n"/>
      <c r="H67" s="16" t="n"/>
      <c r="I67" s="16" t="n"/>
      <c r="J67" s="19">
        <f>IF(OR($A67="",$F67=""),"",$F67-TODAY())</f>
        <v/>
      </c>
      <c r="K67" s="19">
        <f>IF($A67="","",IF($F67="","No expiry",IF($J67&lt;0,"Expired",IF($J67&lt;=Summary!$C$5,"Expiring soon","Current"))))</f>
        <v/>
      </c>
    </row>
    <row r="68">
      <c r="A68" s="16" t="n"/>
      <c r="B68" s="17" t="n"/>
      <c r="C68" s="16" t="n"/>
      <c r="D68" s="17" t="n"/>
      <c r="E68" s="18" t="n"/>
      <c r="F68" s="18" t="n"/>
      <c r="G68" s="17" t="n"/>
      <c r="H68" s="16" t="n"/>
      <c r="I68" s="16" t="n"/>
      <c r="J68" s="19">
        <f>IF(OR($A68="",$F68=""),"",$F68-TODAY())</f>
        <v/>
      </c>
      <c r="K68" s="19">
        <f>IF($A68="","",IF($F68="","No expiry",IF($J68&lt;0,"Expired",IF($J68&lt;=Summary!$C$5,"Expiring soon","Current"))))</f>
        <v/>
      </c>
    </row>
    <row r="69">
      <c r="A69" s="16" t="n"/>
      <c r="B69" s="17" t="n"/>
      <c r="C69" s="16" t="n"/>
      <c r="D69" s="17" t="n"/>
      <c r="E69" s="18" t="n"/>
      <c r="F69" s="18" t="n"/>
      <c r="G69" s="17" t="n"/>
      <c r="H69" s="16" t="n"/>
      <c r="I69" s="16" t="n"/>
      <c r="J69" s="19">
        <f>IF(OR($A69="",$F69=""),"",$F69-TODAY())</f>
        <v/>
      </c>
      <c r="K69" s="19">
        <f>IF($A69="","",IF($F69="","No expiry",IF($J69&lt;0,"Expired",IF($J69&lt;=Summary!$C$5,"Expiring soon","Current"))))</f>
        <v/>
      </c>
    </row>
    <row r="70">
      <c r="A70" s="16" t="n"/>
      <c r="B70" s="17" t="n"/>
      <c r="C70" s="16" t="n"/>
      <c r="D70" s="17" t="n"/>
      <c r="E70" s="18" t="n"/>
      <c r="F70" s="18" t="n"/>
      <c r="G70" s="17" t="n"/>
      <c r="H70" s="16" t="n"/>
      <c r="I70" s="16" t="n"/>
      <c r="J70" s="19">
        <f>IF(OR($A70="",$F70=""),"",$F70-TODAY())</f>
        <v/>
      </c>
      <c r="K70" s="19">
        <f>IF($A70="","",IF($F70="","No expiry",IF($J70&lt;0,"Expired",IF($J70&lt;=Summary!$C$5,"Expiring soon","Current"))))</f>
        <v/>
      </c>
    </row>
    <row r="71">
      <c r="A71" s="16" t="n"/>
      <c r="B71" s="17" t="n"/>
      <c r="C71" s="16" t="n"/>
      <c r="D71" s="17" t="n"/>
      <c r="E71" s="18" t="n"/>
      <c r="F71" s="18" t="n"/>
      <c r="G71" s="17" t="n"/>
      <c r="H71" s="16" t="n"/>
      <c r="I71" s="16" t="n"/>
      <c r="J71" s="19">
        <f>IF(OR($A71="",$F71=""),"",$F71-TODAY())</f>
        <v/>
      </c>
      <c r="K71" s="19">
        <f>IF($A71="","",IF($F71="","No expiry",IF($J71&lt;0,"Expired",IF($J71&lt;=Summary!$C$5,"Expiring soon","Current"))))</f>
        <v/>
      </c>
    </row>
    <row r="72">
      <c r="A72" s="16" t="n"/>
      <c r="B72" s="17" t="n"/>
      <c r="C72" s="16" t="n"/>
      <c r="D72" s="17" t="n"/>
      <c r="E72" s="18" t="n"/>
      <c r="F72" s="18" t="n"/>
      <c r="G72" s="17" t="n"/>
      <c r="H72" s="16" t="n"/>
      <c r="I72" s="16" t="n"/>
      <c r="J72" s="19">
        <f>IF(OR($A72="",$F72=""),"",$F72-TODAY())</f>
        <v/>
      </c>
      <c r="K72" s="19">
        <f>IF($A72="","",IF($F72="","No expiry",IF($J72&lt;0,"Expired",IF($J72&lt;=Summary!$C$5,"Expiring soon","Current"))))</f>
        <v/>
      </c>
    </row>
    <row r="73">
      <c r="A73" s="16" t="n"/>
      <c r="B73" s="17" t="n"/>
      <c r="C73" s="16" t="n"/>
      <c r="D73" s="17" t="n"/>
      <c r="E73" s="18" t="n"/>
      <c r="F73" s="18" t="n"/>
      <c r="G73" s="17" t="n"/>
      <c r="H73" s="16" t="n"/>
      <c r="I73" s="16" t="n"/>
      <c r="J73" s="19">
        <f>IF(OR($A73="",$F73=""),"",$F73-TODAY())</f>
        <v/>
      </c>
      <c r="K73" s="19">
        <f>IF($A73="","",IF($F73="","No expiry",IF($J73&lt;0,"Expired",IF($J73&lt;=Summary!$C$5,"Expiring soon","Current"))))</f>
        <v/>
      </c>
    </row>
    <row r="74">
      <c r="A74" s="16" t="n"/>
      <c r="B74" s="17" t="n"/>
      <c r="C74" s="16" t="n"/>
      <c r="D74" s="17" t="n"/>
      <c r="E74" s="18" t="n"/>
      <c r="F74" s="18" t="n"/>
      <c r="G74" s="17" t="n"/>
      <c r="H74" s="16" t="n"/>
      <c r="I74" s="16" t="n"/>
      <c r="J74" s="19">
        <f>IF(OR($A74="",$F74=""),"",$F74-TODAY())</f>
        <v/>
      </c>
      <c r="K74" s="19">
        <f>IF($A74="","",IF($F74="","No expiry",IF($J74&lt;0,"Expired",IF($J74&lt;=Summary!$C$5,"Expiring soon","Current"))))</f>
        <v/>
      </c>
    </row>
    <row r="75">
      <c r="A75" s="16" t="n"/>
      <c r="B75" s="17" t="n"/>
      <c r="C75" s="16" t="n"/>
      <c r="D75" s="17" t="n"/>
      <c r="E75" s="18" t="n"/>
      <c r="F75" s="18" t="n"/>
      <c r="G75" s="17" t="n"/>
      <c r="H75" s="16" t="n"/>
      <c r="I75" s="16" t="n"/>
      <c r="J75" s="19">
        <f>IF(OR($A75="",$F75=""),"",$F75-TODAY())</f>
        <v/>
      </c>
      <c r="K75" s="19">
        <f>IF($A75="","",IF($F75="","No expiry",IF($J75&lt;0,"Expired",IF($J75&lt;=Summary!$C$5,"Expiring soon","Current"))))</f>
        <v/>
      </c>
    </row>
    <row r="76">
      <c r="A76" s="16" t="n"/>
      <c r="B76" s="17" t="n"/>
      <c r="C76" s="16" t="n"/>
      <c r="D76" s="17" t="n"/>
      <c r="E76" s="18" t="n"/>
      <c r="F76" s="18" t="n"/>
      <c r="G76" s="17" t="n"/>
      <c r="H76" s="16" t="n"/>
      <c r="I76" s="16" t="n"/>
      <c r="J76" s="19">
        <f>IF(OR($A76="",$F76=""),"",$F76-TODAY())</f>
        <v/>
      </c>
      <c r="K76" s="19">
        <f>IF($A76="","",IF($F76="","No expiry",IF($J76&lt;0,"Expired",IF($J76&lt;=Summary!$C$5,"Expiring soon","Current"))))</f>
        <v/>
      </c>
    </row>
    <row r="77">
      <c r="A77" s="16" t="n"/>
      <c r="B77" s="17" t="n"/>
      <c r="C77" s="16" t="n"/>
      <c r="D77" s="17" t="n"/>
      <c r="E77" s="18" t="n"/>
      <c r="F77" s="18" t="n"/>
      <c r="G77" s="17" t="n"/>
      <c r="H77" s="16" t="n"/>
      <c r="I77" s="16" t="n"/>
      <c r="J77" s="19">
        <f>IF(OR($A77="",$F77=""),"",$F77-TODAY())</f>
        <v/>
      </c>
      <c r="K77" s="19">
        <f>IF($A77="","",IF($F77="","No expiry",IF($J77&lt;0,"Expired",IF($J77&lt;=Summary!$C$5,"Expiring soon","Current"))))</f>
        <v/>
      </c>
    </row>
    <row r="78">
      <c r="A78" s="16" t="n"/>
      <c r="B78" s="17" t="n"/>
      <c r="C78" s="16" t="n"/>
      <c r="D78" s="17" t="n"/>
      <c r="E78" s="18" t="n"/>
      <c r="F78" s="18" t="n"/>
      <c r="G78" s="17" t="n"/>
      <c r="H78" s="16" t="n"/>
      <c r="I78" s="16" t="n"/>
      <c r="J78" s="19">
        <f>IF(OR($A78="",$F78=""),"",$F78-TODAY())</f>
        <v/>
      </c>
      <c r="K78" s="19">
        <f>IF($A78="","",IF($F78="","No expiry",IF($J78&lt;0,"Expired",IF($J78&lt;=Summary!$C$5,"Expiring soon","Current"))))</f>
        <v/>
      </c>
    </row>
    <row r="79">
      <c r="A79" s="16" t="n"/>
      <c r="B79" s="17" t="n"/>
      <c r="C79" s="16" t="n"/>
      <c r="D79" s="17" t="n"/>
      <c r="E79" s="18" t="n"/>
      <c r="F79" s="18" t="n"/>
      <c r="G79" s="17" t="n"/>
      <c r="H79" s="16" t="n"/>
      <c r="I79" s="16" t="n"/>
      <c r="J79" s="19">
        <f>IF(OR($A79="",$F79=""),"",$F79-TODAY())</f>
        <v/>
      </c>
      <c r="K79" s="19">
        <f>IF($A79="","",IF($F79="","No expiry",IF($J79&lt;0,"Expired",IF($J79&lt;=Summary!$C$5,"Expiring soon","Current"))))</f>
        <v/>
      </c>
    </row>
    <row r="80">
      <c r="A80" s="16" t="n"/>
      <c r="B80" s="17" t="n"/>
      <c r="C80" s="16" t="n"/>
      <c r="D80" s="17" t="n"/>
      <c r="E80" s="18" t="n"/>
      <c r="F80" s="18" t="n"/>
      <c r="G80" s="17" t="n"/>
      <c r="H80" s="16" t="n"/>
      <c r="I80" s="16" t="n"/>
      <c r="J80" s="19">
        <f>IF(OR($A80="",$F80=""),"",$F80-TODAY())</f>
        <v/>
      </c>
      <c r="K80" s="19">
        <f>IF($A80="","",IF($F80="","No expiry",IF($J80&lt;0,"Expired",IF($J80&lt;=Summary!$C$5,"Expiring soon","Current"))))</f>
        <v/>
      </c>
    </row>
    <row r="81">
      <c r="A81" s="16" t="n"/>
      <c r="B81" s="17" t="n"/>
      <c r="C81" s="16" t="n"/>
      <c r="D81" s="17" t="n"/>
      <c r="E81" s="18" t="n"/>
      <c r="F81" s="18" t="n"/>
      <c r="G81" s="17" t="n"/>
      <c r="H81" s="16" t="n"/>
      <c r="I81" s="16" t="n"/>
      <c r="J81" s="19">
        <f>IF(OR($A81="",$F81=""),"",$F81-TODAY())</f>
        <v/>
      </c>
      <c r="K81" s="19">
        <f>IF($A81="","",IF($F81="","No expiry",IF($J81&lt;0,"Expired",IF($J81&lt;=Summary!$C$5,"Expiring soon","Current"))))</f>
        <v/>
      </c>
    </row>
    <row r="82">
      <c r="A82" s="16" t="n"/>
      <c r="B82" s="17" t="n"/>
      <c r="C82" s="16" t="n"/>
      <c r="D82" s="17" t="n"/>
      <c r="E82" s="18" t="n"/>
      <c r="F82" s="18" t="n"/>
      <c r="G82" s="17" t="n"/>
      <c r="H82" s="16" t="n"/>
      <c r="I82" s="16" t="n"/>
      <c r="J82" s="19">
        <f>IF(OR($A82="",$F82=""),"",$F82-TODAY())</f>
        <v/>
      </c>
      <c r="K82" s="19">
        <f>IF($A82="","",IF($F82="","No expiry",IF($J82&lt;0,"Expired",IF($J82&lt;=Summary!$C$5,"Expiring soon","Current"))))</f>
        <v/>
      </c>
    </row>
    <row r="83">
      <c r="A83" s="16" t="n"/>
      <c r="B83" s="17" t="n"/>
      <c r="C83" s="16" t="n"/>
      <c r="D83" s="17" t="n"/>
      <c r="E83" s="18" t="n"/>
      <c r="F83" s="18" t="n"/>
      <c r="G83" s="17" t="n"/>
      <c r="H83" s="16" t="n"/>
      <c r="I83" s="16" t="n"/>
      <c r="J83" s="19">
        <f>IF(OR($A83="",$F83=""),"",$F83-TODAY())</f>
        <v/>
      </c>
      <c r="K83" s="19">
        <f>IF($A83="","",IF($F83="","No expiry",IF($J83&lt;0,"Expired",IF($J83&lt;=Summary!$C$5,"Expiring soon","Current"))))</f>
        <v/>
      </c>
    </row>
    <row r="84">
      <c r="A84" s="16" t="n"/>
      <c r="B84" s="17" t="n"/>
      <c r="C84" s="16" t="n"/>
      <c r="D84" s="17" t="n"/>
      <c r="E84" s="18" t="n"/>
      <c r="F84" s="18" t="n"/>
      <c r="G84" s="17" t="n"/>
      <c r="H84" s="16" t="n"/>
      <c r="I84" s="16" t="n"/>
      <c r="J84" s="19">
        <f>IF(OR($A84="",$F84=""),"",$F84-TODAY())</f>
        <v/>
      </c>
      <c r="K84" s="19">
        <f>IF($A84="","",IF($F84="","No expiry",IF($J84&lt;0,"Expired",IF($J84&lt;=Summary!$C$5,"Expiring soon","Current"))))</f>
        <v/>
      </c>
    </row>
    <row r="85">
      <c r="A85" s="16" t="n"/>
      <c r="B85" s="17" t="n"/>
      <c r="C85" s="16" t="n"/>
      <c r="D85" s="17" t="n"/>
      <c r="E85" s="18" t="n"/>
      <c r="F85" s="18" t="n"/>
      <c r="G85" s="17" t="n"/>
      <c r="H85" s="16" t="n"/>
      <c r="I85" s="16" t="n"/>
      <c r="J85" s="19">
        <f>IF(OR($A85="",$F85=""),"",$F85-TODAY())</f>
        <v/>
      </c>
      <c r="K85" s="19">
        <f>IF($A85="","",IF($F85="","No expiry",IF($J85&lt;0,"Expired",IF($J85&lt;=Summary!$C$5,"Expiring soon","Current"))))</f>
        <v/>
      </c>
    </row>
    <row r="86">
      <c r="A86" s="16" t="n"/>
      <c r="B86" s="17" t="n"/>
      <c r="C86" s="16" t="n"/>
      <c r="D86" s="17" t="n"/>
      <c r="E86" s="18" t="n"/>
      <c r="F86" s="18" t="n"/>
      <c r="G86" s="17" t="n"/>
      <c r="H86" s="16" t="n"/>
      <c r="I86" s="16" t="n"/>
      <c r="J86" s="19">
        <f>IF(OR($A86="",$F86=""),"",$F86-TODAY())</f>
        <v/>
      </c>
      <c r="K86" s="19">
        <f>IF($A86="","",IF($F86="","No expiry",IF($J86&lt;0,"Expired",IF($J86&lt;=Summary!$C$5,"Expiring soon","Current"))))</f>
        <v/>
      </c>
    </row>
    <row r="87">
      <c r="A87" s="16" t="n"/>
      <c r="B87" s="17" t="n"/>
      <c r="C87" s="16" t="n"/>
      <c r="D87" s="17" t="n"/>
      <c r="E87" s="18" t="n"/>
      <c r="F87" s="18" t="n"/>
      <c r="G87" s="17" t="n"/>
      <c r="H87" s="16" t="n"/>
      <c r="I87" s="16" t="n"/>
      <c r="J87" s="19">
        <f>IF(OR($A87="",$F87=""),"",$F87-TODAY())</f>
        <v/>
      </c>
      <c r="K87" s="19">
        <f>IF($A87="","",IF($F87="","No expiry",IF($J87&lt;0,"Expired",IF($J87&lt;=Summary!$C$5,"Expiring soon","Current"))))</f>
        <v/>
      </c>
    </row>
    <row r="88">
      <c r="A88" s="16" t="n"/>
      <c r="B88" s="17" t="n"/>
      <c r="C88" s="16" t="n"/>
      <c r="D88" s="17" t="n"/>
      <c r="E88" s="18" t="n"/>
      <c r="F88" s="18" t="n"/>
      <c r="G88" s="17" t="n"/>
      <c r="H88" s="16" t="n"/>
      <c r="I88" s="16" t="n"/>
      <c r="J88" s="19">
        <f>IF(OR($A88="",$F88=""),"",$F88-TODAY())</f>
        <v/>
      </c>
      <c r="K88" s="19">
        <f>IF($A88="","",IF($F88="","No expiry",IF($J88&lt;0,"Expired",IF($J88&lt;=Summary!$C$5,"Expiring soon","Current"))))</f>
        <v/>
      </c>
    </row>
    <row r="89">
      <c r="A89" s="16" t="n"/>
      <c r="B89" s="17" t="n"/>
      <c r="C89" s="16" t="n"/>
      <c r="D89" s="17" t="n"/>
      <c r="E89" s="18" t="n"/>
      <c r="F89" s="18" t="n"/>
      <c r="G89" s="17" t="n"/>
      <c r="H89" s="16" t="n"/>
      <c r="I89" s="16" t="n"/>
      <c r="J89" s="19">
        <f>IF(OR($A89="",$F89=""),"",$F89-TODAY())</f>
        <v/>
      </c>
      <c r="K89" s="19">
        <f>IF($A89="","",IF($F89="","No expiry",IF($J89&lt;0,"Expired",IF($J89&lt;=Summary!$C$5,"Expiring soon","Current"))))</f>
        <v/>
      </c>
    </row>
    <row r="90">
      <c r="A90" s="16" t="n"/>
      <c r="B90" s="17" t="n"/>
      <c r="C90" s="16" t="n"/>
      <c r="D90" s="17" t="n"/>
      <c r="E90" s="18" t="n"/>
      <c r="F90" s="18" t="n"/>
      <c r="G90" s="17" t="n"/>
      <c r="H90" s="16" t="n"/>
      <c r="I90" s="16" t="n"/>
      <c r="J90" s="19">
        <f>IF(OR($A90="",$F90=""),"",$F90-TODAY())</f>
        <v/>
      </c>
      <c r="K90" s="19">
        <f>IF($A90="","",IF($F90="","No expiry",IF($J90&lt;0,"Expired",IF($J90&lt;=Summary!$C$5,"Expiring soon","Current"))))</f>
        <v/>
      </c>
    </row>
    <row r="91">
      <c r="A91" s="16" t="n"/>
      <c r="B91" s="17" t="n"/>
      <c r="C91" s="16" t="n"/>
      <c r="D91" s="17" t="n"/>
      <c r="E91" s="18" t="n"/>
      <c r="F91" s="18" t="n"/>
      <c r="G91" s="17" t="n"/>
      <c r="H91" s="16" t="n"/>
      <c r="I91" s="16" t="n"/>
      <c r="J91" s="19">
        <f>IF(OR($A91="",$F91=""),"",$F91-TODAY())</f>
        <v/>
      </c>
      <c r="K91" s="19">
        <f>IF($A91="","",IF($F91="","No expiry",IF($J91&lt;0,"Expired",IF($J91&lt;=Summary!$C$5,"Expiring soon","Current"))))</f>
        <v/>
      </c>
    </row>
    <row r="92">
      <c r="A92" s="16" t="n"/>
      <c r="B92" s="17" t="n"/>
      <c r="C92" s="16" t="n"/>
      <c r="D92" s="17" t="n"/>
      <c r="E92" s="18" t="n"/>
      <c r="F92" s="18" t="n"/>
      <c r="G92" s="17" t="n"/>
      <c r="H92" s="16" t="n"/>
      <c r="I92" s="16" t="n"/>
      <c r="J92" s="19">
        <f>IF(OR($A92="",$F92=""),"",$F92-TODAY())</f>
        <v/>
      </c>
      <c r="K92" s="19">
        <f>IF($A92="","",IF($F92="","No expiry",IF($J92&lt;0,"Expired",IF($J92&lt;=Summary!$C$5,"Expiring soon","Current"))))</f>
        <v/>
      </c>
    </row>
    <row r="93">
      <c r="A93" s="16" t="n"/>
      <c r="B93" s="17" t="n"/>
      <c r="C93" s="16" t="n"/>
      <c r="D93" s="17" t="n"/>
      <c r="E93" s="18" t="n"/>
      <c r="F93" s="18" t="n"/>
      <c r="G93" s="17" t="n"/>
      <c r="H93" s="16" t="n"/>
      <c r="I93" s="16" t="n"/>
      <c r="J93" s="19">
        <f>IF(OR($A93="",$F93=""),"",$F93-TODAY())</f>
        <v/>
      </c>
      <c r="K93" s="19">
        <f>IF($A93="","",IF($F93="","No expiry",IF($J93&lt;0,"Expired",IF($J93&lt;=Summary!$C$5,"Expiring soon","Current"))))</f>
        <v/>
      </c>
    </row>
    <row r="94">
      <c r="A94" s="16" t="n"/>
      <c r="B94" s="17" t="n"/>
      <c r="C94" s="16" t="n"/>
      <c r="D94" s="17" t="n"/>
      <c r="E94" s="18" t="n"/>
      <c r="F94" s="18" t="n"/>
      <c r="G94" s="17" t="n"/>
      <c r="H94" s="16" t="n"/>
      <c r="I94" s="16" t="n"/>
      <c r="J94" s="19">
        <f>IF(OR($A94="",$F94=""),"",$F94-TODAY())</f>
        <v/>
      </c>
      <c r="K94" s="19">
        <f>IF($A94="","",IF($F94="","No expiry",IF($J94&lt;0,"Expired",IF($J94&lt;=Summary!$C$5,"Expiring soon","Current"))))</f>
        <v/>
      </c>
    </row>
    <row r="95">
      <c r="A95" s="16" t="n"/>
      <c r="B95" s="17" t="n"/>
      <c r="C95" s="16" t="n"/>
      <c r="D95" s="17" t="n"/>
      <c r="E95" s="18" t="n"/>
      <c r="F95" s="18" t="n"/>
      <c r="G95" s="17" t="n"/>
      <c r="H95" s="16" t="n"/>
      <c r="I95" s="16" t="n"/>
      <c r="J95" s="19">
        <f>IF(OR($A95="",$F95=""),"",$F95-TODAY())</f>
        <v/>
      </c>
      <c r="K95" s="19">
        <f>IF($A95="","",IF($F95="","No expiry",IF($J95&lt;0,"Expired",IF($J95&lt;=Summary!$C$5,"Expiring soon","Current"))))</f>
        <v/>
      </c>
    </row>
    <row r="96">
      <c r="A96" s="16" t="n"/>
      <c r="B96" s="17" t="n"/>
      <c r="C96" s="16" t="n"/>
      <c r="D96" s="17" t="n"/>
      <c r="E96" s="18" t="n"/>
      <c r="F96" s="18" t="n"/>
      <c r="G96" s="17" t="n"/>
      <c r="H96" s="16" t="n"/>
      <c r="I96" s="16" t="n"/>
      <c r="J96" s="19">
        <f>IF(OR($A96="",$F96=""),"",$F96-TODAY())</f>
        <v/>
      </c>
      <c r="K96" s="19">
        <f>IF($A96="","",IF($F96="","No expiry",IF($J96&lt;0,"Expired",IF($J96&lt;=Summary!$C$5,"Expiring soon","Current"))))</f>
        <v/>
      </c>
    </row>
    <row r="97">
      <c r="A97" s="16" t="n"/>
      <c r="B97" s="17" t="n"/>
      <c r="C97" s="16" t="n"/>
      <c r="D97" s="17" t="n"/>
      <c r="E97" s="18" t="n"/>
      <c r="F97" s="18" t="n"/>
      <c r="G97" s="17" t="n"/>
      <c r="H97" s="16" t="n"/>
      <c r="I97" s="16" t="n"/>
      <c r="J97" s="19">
        <f>IF(OR($A97="",$F97=""),"",$F97-TODAY())</f>
        <v/>
      </c>
      <c r="K97" s="19">
        <f>IF($A97="","",IF($F97="","No expiry",IF($J97&lt;0,"Expired",IF($J97&lt;=Summary!$C$5,"Expiring soon","Current"))))</f>
        <v/>
      </c>
    </row>
    <row r="98">
      <c r="A98" s="16" t="n"/>
      <c r="B98" s="17" t="n"/>
      <c r="C98" s="16" t="n"/>
      <c r="D98" s="17" t="n"/>
      <c r="E98" s="18" t="n"/>
      <c r="F98" s="18" t="n"/>
      <c r="G98" s="17" t="n"/>
      <c r="H98" s="16" t="n"/>
      <c r="I98" s="16" t="n"/>
      <c r="J98" s="19">
        <f>IF(OR($A98="",$F98=""),"",$F98-TODAY())</f>
        <v/>
      </c>
      <c r="K98" s="19">
        <f>IF($A98="","",IF($F98="","No expiry",IF($J98&lt;0,"Expired",IF($J98&lt;=Summary!$C$5,"Expiring soon","Current"))))</f>
        <v/>
      </c>
    </row>
    <row r="99">
      <c r="A99" s="16" t="n"/>
      <c r="B99" s="17" t="n"/>
      <c r="C99" s="16" t="n"/>
      <c r="D99" s="17" t="n"/>
      <c r="E99" s="18" t="n"/>
      <c r="F99" s="18" t="n"/>
      <c r="G99" s="17" t="n"/>
      <c r="H99" s="16" t="n"/>
      <c r="I99" s="16" t="n"/>
      <c r="J99" s="19">
        <f>IF(OR($A99="",$F99=""),"",$F99-TODAY())</f>
        <v/>
      </c>
      <c r="K99" s="19">
        <f>IF($A99="","",IF($F99="","No expiry",IF($J99&lt;0,"Expired",IF($J99&lt;=Summary!$C$5,"Expiring soon","Current"))))</f>
        <v/>
      </c>
    </row>
    <row r="100">
      <c r="A100" s="16" t="n"/>
      <c r="B100" s="17" t="n"/>
      <c r="C100" s="16" t="n"/>
      <c r="D100" s="17" t="n"/>
      <c r="E100" s="18" t="n"/>
      <c r="F100" s="18" t="n"/>
      <c r="G100" s="17" t="n"/>
      <c r="H100" s="16" t="n"/>
      <c r="I100" s="16" t="n"/>
      <c r="J100" s="19">
        <f>IF(OR($A100="",$F100=""),"",$F100-TODAY())</f>
        <v/>
      </c>
      <c r="K100" s="19">
        <f>IF($A100="","",IF($F100="","No expiry",IF($J100&lt;0,"Expired",IF($J100&lt;=Summary!$C$5,"Expiring soon","Current"))))</f>
        <v/>
      </c>
    </row>
    <row r="101">
      <c r="A101" s="16" t="n"/>
      <c r="B101" s="17" t="n"/>
      <c r="C101" s="16" t="n"/>
      <c r="D101" s="17" t="n"/>
      <c r="E101" s="18" t="n"/>
      <c r="F101" s="18" t="n"/>
      <c r="G101" s="17" t="n"/>
      <c r="H101" s="16" t="n"/>
      <c r="I101" s="16" t="n"/>
      <c r="J101" s="19">
        <f>IF(OR($A101="",$F101=""),"",$F101-TODAY())</f>
        <v/>
      </c>
      <c r="K101" s="19">
        <f>IF($A101="","",IF($F101="","No expiry",IF($J101&lt;0,"Expired",IF($J101&lt;=Summary!$C$5,"Expiring soon","Current"))))</f>
        <v/>
      </c>
    </row>
    <row r="102">
      <c r="A102" s="16" t="n"/>
      <c r="B102" s="17" t="n"/>
      <c r="C102" s="16" t="n"/>
      <c r="D102" s="17" t="n"/>
      <c r="E102" s="18" t="n"/>
      <c r="F102" s="18" t="n"/>
      <c r="G102" s="17" t="n"/>
      <c r="H102" s="16" t="n"/>
      <c r="I102" s="16" t="n"/>
      <c r="J102" s="19">
        <f>IF(OR($A102="",$F102=""),"",$F102-TODAY())</f>
        <v/>
      </c>
      <c r="K102" s="19">
        <f>IF($A102="","",IF($F102="","No expiry",IF($J102&lt;0,"Expired",IF($J102&lt;=Summary!$C$5,"Expiring soon","Current"))))</f>
        <v/>
      </c>
    </row>
    <row r="103">
      <c r="A103" s="16" t="n"/>
      <c r="B103" s="17" t="n"/>
      <c r="C103" s="16" t="n"/>
      <c r="D103" s="17" t="n"/>
      <c r="E103" s="18" t="n"/>
      <c r="F103" s="18" t="n"/>
      <c r="G103" s="17" t="n"/>
      <c r="H103" s="16" t="n"/>
      <c r="I103" s="16" t="n"/>
      <c r="J103" s="19">
        <f>IF(OR($A103="",$F103=""),"",$F103-TODAY())</f>
        <v/>
      </c>
      <c r="K103" s="19">
        <f>IF($A103="","",IF($F103="","No expiry",IF($J103&lt;0,"Expired",IF($J103&lt;=Summary!$C$5,"Expiring soon","Current"))))</f>
        <v/>
      </c>
    </row>
    <row r="104">
      <c r="A104" s="16" t="n"/>
      <c r="B104" s="17" t="n"/>
      <c r="C104" s="16" t="n"/>
      <c r="D104" s="17" t="n"/>
      <c r="E104" s="18" t="n"/>
      <c r="F104" s="18" t="n"/>
      <c r="G104" s="17" t="n"/>
      <c r="H104" s="16" t="n"/>
      <c r="I104" s="16" t="n"/>
      <c r="J104" s="19">
        <f>IF(OR($A104="",$F104=""),"",$F104-TODAY())</f>
        <v/>
      </c>
      <c r="K104" s="19">
        <f>IF($A104="","",IF($F104="","No expiry",IF($J104&lt;0,"Expired",IF($J104&lt;=Summary!$C$5,"Expiring soon","Current"))))</f>
        <v/>
      </c>
    </row>
    <row r="105">
      <c r="A105" s="16" t="n"/>
      <c r="B105" s="17" t="n"/>
      <c r="C105" s="16" t="n"/>
      <c r="D105" s="17" t="n"/>
      <c r="E105" s="18" t="n"/>
      <c r="F105" s="18" t="n"/>
      <c r="G105" s="17" t="n"/>
      <c r="H105" s="16" t="n"/>
      <c r="I105" s="16" t="n"/>
      <c r="J105" s="19">
        <f>IF(OR($A105="",$F105=""),"",$F105-TODAY())</f>
        <v/>
      </c>
      <c r="K105" s="19">
        <f>IF($A105="","",IF($F105="","No expiry",IF($J105&lt;0,"Expired",IF($J105&lt;=Summary!$C$5,"Expiring soon","Current"))))</f>
        <v/>
      </c>
    </row>
    <row r="106">
      <c r="A106" s="16" t="n"/>
      <c r="B106" s="17" t="n"/>
      <c r="C106" s="16" t="n"/>
      <c r="D106" s="17" t="n"/>
      <c r="E106" s="18" t="n"/>
      <c r="F106" s="18" t="n"/>
      <c r="G106" s="17" t="n"/>
      <c r="H106" s="16" t="n"/>
      <c r="I106" s="16" t="n"/>
      <c r="J106" s="19">
        <f>IF(OR($A106="",$F106=""),"",$F106-TODAY())</f>
        <v/>
      </c>
      <c r="K106" s="19">
        <f>IF($A106="","",IF($F106="","No expiry",IF($J106&lt;0,"Expired",IF($J106&lt;=Summary!$C$5,"Expiring soon","Current"))))</f>
        <v/>
      </c>
    </row>
    <row r="107">
      <c r="A107" s="16" t="n"/>
      <c r="B107" s="17" t="n"/>
      <c r="C107" s="16" t="n"/>
      <c r="D107" s="17" t="n"/>
      <c r="E107" s="18" t="n"/>
      <c r="F107" s="18" t="n"/>
      <c r="G107" s="17" t="n"/>
      <c r="H107" s="16" t="n"/>
      <c r="I107" s="16" t="n"/>
      <c r="J107" s="19">
        <f>IF(OR($A107="",$F107=""),"",$F107-TODAY())</f>
        <v/>
      </c>
      <c r="K107" s="19">
        <f>IF($A107="","",IF($F107="","No expiry",IF($J107&lt;0,"Expired",IF($J107&lt;=Summary!$C$5,"Expiring soon","Current"))))</f>
        <v/>
      </c>
    </row>
  </sheetData>
  <conditionalFormatting sqref="K8:K107">
    <cfRule type="expression" priority="1" dxfId="0">
      <formula>K8="Expired"</formula>
    </cfRule>
    <cfRule type="expression" priority="2" dxfId="0">
      <formula>K8="Action needed"</formula>
    </cfRule>
    <cfRule type="expression" priority="3" dxfId="1">
      <formula>K8="Expiring soon"</formula>
    </cfRule>
    <cfRule type="expression" priority="4" dxfId="1">
      <formula>K8="Renewal due soon"</formula>
    </cfRule>
    <cfRule type="expression" priority="5" dxfId="2">
      <formula>K8="Current"</formula>
    </cfRule>
    <cfRule type="expression" priority="6" dxfId="2">
      <formula>K8="OK"</formula>
    </cfRule>
  </conditionalFormatting>
  <dataValidations count="2">
    <dataValidation sqref="B8:B107" showDropDown="0" showInputMessage="0" showErrorMessage="0" allowBlank="1" type="list">
      <formula1>=Lists!$C$2:$C$10</formula1>
    </dataValidation>
    <dataValidation sqref="E8:E107 F8:F107" showDropDown="0" showInputMessage="0" showErrorMessage="0" allowBlank="1" errorTitle="Date" error="Enter a date, for example 2026-12-31." type="date" operator="greaterThan">
      <formula1>36526</formula1>
    </dataValidation>
  </dataValidation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H14"/>
  <sheetViews>
    <sheetView showGridLines="0" workbookViewId="0">
      <selection activeCell="A1" sqref="A1"/>
    </sheetView>
  </sheetViews>
  <sheetFormatPr baseColWidth="8" defaultRowHeight="15"/>
  <cols>
    <col width="10" customWidth="1" min="1" max="1"/>
    <col width="18" customWidth="1" min="2" max="2"/>
    <col width="14" customWidth="1" min="3" max="3"/>
    <col width="14" customWidth="1" min="4" max="4"/>
    <col width="14" customWidth="1" min="5" max="5"/>
    <col width="11" customWidth="1" min="6" max="6"/>
    <col width="14" customWidth="1" min="7" max="7"/>
    <col width="46" customWidth="1" min="8" max="8"/>
  </cols>
  <sheetData>
    <row r="1" ht="52" customHeight="1">
      <c r="D1" s="7" t="inlineStr">
        <is>
          <t>Injury Statistics</t>
        </is>
      </c>
    </row>
    <row r="2">
      <c r="D2" s="2" t="inlineStr">
        <is>
          <t>Rates per 200,000 hours worked (cases x 200,000 / hours). Use payroll hours and the case definitions each client asks for.</t>
        </is>
      </c>
    </row>
    <row r="4" ht="32" customHeight="1">
      <c r="A4" s="15" t="inlineStr">
        <is>
          <t>Year</t>
        </is>
      </c>
      <c r="B4" s="15" t="inlineStr">
        <is>
          <t>Hours worked (payroll)</t>
        </is>
      </c>
      <c r="C4" s="15" t="inlineStr">
        <is>
          <t>Average workers</t>
        </is>
      </c>
      <c r="D4" s="15" t="inlineStr">
        <is>
          <t>Recordable cases</t>
        </is>
      </c>
      <c r="E4" s="15" t="inlineStr">
        <is>
          <t>Lost-time cases</t>
        </is>
      </c>
      <c r="F4" s="15" t="inlineStr">
        <is>
          <t>TRIF</t>
        </is>
      </c>
      <c r="G4" s="15" t="inlineStr">
        <is>
          <t>Lost-time frequency</t>
        </is>
      </c>
      <c r="H4" s="15" t="inlineStr">
        <is>
          <t>Definition used and notes</t>
        </is>
      </c>
    </row>
    <row r="5">
      <c r="A5" s="17" t="n"/>
      <c r="B5" s="20" t="n"/>
      <c r="C5" s="17" t="n"/>
      <c r="D5" s="17" t="n"/>
      <c r="E5" s="17" t="n"/>
      <c r="F5" s="21">
        <f>IF(N($B5)=0,"",ROUND($D5*200000/$B5,2))</f>
        <v/>
      </c>
      <c r="G5" s="21">
        <f>IF(N($B5)=0,"",ROUND($E5*200000/$B5,2))</f>
        <v/>
      </c>
      <c r="H5" s="16" t="n"/>
    </row>
    <row r="6">
      <c r="A6" s="17" t="n"/>
      <c r="B6" s="20" t="n"/>
      <c r="C6" s="17" t="n"/>
      <c r="D6" s="17" t="n"/>
      <c r="E6" s="17" t="n"/>
      <c r="F6" s="21">
        <f>IF(N($B6)=0,"",ROUND($D6*200000/$B6,2))</f>
        <v/>
      </c>
      <c r="G6" s="21">
        <f>IF(N($B6)=0,"",ROUND($E6*200000/$B6,2))</f>
        <v/>
      </c>
      <c r="H6" s="16" t="n"/>
    </row>
    <row r="7">
      <c r="A7" s="17" t="n"/>
      <c r="B7" s="20" t="n"/>
      <c r="C7" s="17" t="n"/>
      <c r="D7" s="17" t="n"/>
      <c r="E7" s="17" t="n"/>
      <c r="F7" s="21">
        <f>IF(N($B7)=0,"",ROUND($D7*200000/$B7,2))</f>
        <v/>
      </c>
      <c r="G7" s="21">
        <f>IF(N($B7)=0,"",ROUND($E7*200000/$B7,2))</f>
        <v/>
      </c>
      <c r="H7" s="16" t="n"/>
    </row>
    <row r="8">
      <c r="A8" s="17" t="n"/>
      <c r="B8" s="20" t="n"/>
      <c r="C8" s="17" t="n"/>
      <c r="D8" s="17" t="n"/>
      <c r="E8" s="17" t="n"/>
      <c r="F8" s="21">
        <f>IF(N($B8)=0,"",ROUND($D8*200000/$B8,2))</f>
        <v/>
      </c>
      <c r="G8" s="21">
        <f>IF(N($B8)=0,"",ROUND($E8*200000/$B8,2))</f>
        <v/>
      </c>
      <c r="H8" s="16" t="n"/>
    </row>
    <row r="9">
      <c r="A9" s="17" t="n"/>
      <c r="B9" s="20" t="n"/>
      <c r="C9" s="17" t="n"/>
      <c r="D9" s="17" t="n"/>
      <c r="E9" s="17" t="n"/>
      <c r="F9" s="21">
        <f>IF(N($B9)=0,"",ROUND($D9*200000/$B9,2))</f>
        <v/>
      </c>
      <c r="G9" s="21">
        <f>IF(N($B9)=0,"",ROUND($E9*200000/$B9,2))</f>
        <v/>
      </c>
      <c r="H9" s="16" t="n"/>
    </row>
    <row r="10">
      <c r="A10" s="17" t="n"/>
      <c r="B10" s="20" t="n"/>
      <c r="C10" s="17" t="n"/>
      <c r="D10" s="17" t="n"/>
      <c r="E10" s="17" t="n"/>
      <c r="F10" s="21">
        <f>IF(N($B10)=0,"",ROUND($D10*200000/$B10,2))</f>
        <v/>
      </c>
      <c r="G10" s="21">
        <f>IF(N($B10)=0,"",ROUND($E10*200000/$B10,2))</f>
        <v/>
      </c>
      <c r="H10" s="16" t="n"/>
    </row>
    <row r="12">
      <c r="A12" s="13" t="inlineStr">
        <is>
          <t>Three-year total</t>
        </is>
      </c>
      <c r="B12" s="22">
        <f>SUM(B5:B7)</f>
        <v/>
      </c>
      <c r="D12" s="23">
        <f>SUM(D5:D7)</f>
        <v/>
      </c>
      <c r="E12" s="23">
        <f>SUM(E5:E7)</f>
        <v/>
      </c>
      <c r="F12" s="24">
        <f>IF(N(B12)=0,"",ROUND(D12*200000/B12,2))</f>
        <v/>
      </c>
      <c r="G12" s="24">
        <f>IF(N(B12)=0,"",ROUND(E12*200000/B12,2))</f>
        <v/>
      </c>
    </row>
    <row r="13">
      <c r="A13" s="10" t="inlineStr">
        <is>
          <t>The three-year total uses the first three rows. Enter the most recent year in row 5.</t>
        </is>
      </c>
    </row>
    <row r="14">
      <c r="A14" s="10" t="inlineStr">
        <is>
          <t>Worked example: 1 recordable case in 36,000 hours = 1 x 200,000 / 36,000 = 5.56.</t>
        </is>
      </c>
    </row>
  </sheetData>
  <dataValidations count="1">
    <dataValidation sqref="B5:E10" showDropDown="0" showInputMessage="0" showErrorMessage="0" allowBlank="1" type="decimal" operator="greaterThanOrEqual">
      <formula1>0</formula1>
    </dataValidation>
  </dataValidation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24" customWidth="1" min="1" max="1"/>
    <col width="24" customWidth="1" min="2" max="2"/>
    <col width="24" customWidth="1" min="3" max="3"/>
  </cols>
  <sheetData>
    <row r="1">
      <c r="A1" s="13" t="inlineStr">
        <is>
          <t>Platform</t>
        </is>
      </c>
      <c r="B1" s="13" t="inlineStr">
        <is>
          <t>Status</t>
        </is>
      </c>
      <c r="C1" s="13" t="inlineStr">
        <is>
          <t>Category</t>
        </is>
      </c>
    </row>
    <row r="2">
      <c r="A2" t="inlineStr">
        <is>
          <t>ISNetworld</t>
        </is>
      </c>
      <c r="B2" t="inlineStr">
        <is>
          <t>Not started</t>
        </is>
      </c>
      <c r="C2" t="inlineStr">
        <is>
          <t>Program and policies</t>
        </is>
      </c>
    </row>
    <row r="3">
      <c r="A3" t="inlineStr">
        <is>
          <t>Avetta</t>
        </is>
      </c>
      <c r="B3" t="inlineStr">
        <is>
          <t>In progress</t>
        </is>
      </c>
      <c r="C3" t="inlineStr">
        <is>
          <t>Field records</t>
        </is>
      </c>
    </row>
    <row r="4">
      <c r="A4" t="inlineStr">
        <is>
          <t>ComplyWorks</t>
        </is>
      </c>
      <c r="B4" t="inlineStr">
        <is>
          <t>Submitted</t>
        </is>
      </c>
      <c r="C4" t="inlineStr">
        <is>
          <t>Training</t>
        </is>
      </c>
    </row>
    <row r="5">
      <c r="A5" t="inlineStr">
        <is>
          <t>Client questionnaire</t>
        </is>
      </c>
      <c r="B5" t="inlineStr">
        <is>
          <t>Deficiencies</t>
        </is>
      </c>
      <c r="C5" t="inlineStr">
        <is>
          <t>Statistics</t>
        </is>
      </c>
    </row>
    <row r="6">
      <c r="A6" t="inlineStr">
        <is>
          <t>Other platform</t>
        </is>
      </c>
      <c r="B6" t="inlineStr">
        <is>
          <t>Approved</t>
        </is>
      </c>
      <c r="C6" t="inlineStr">
        <is>
          <t>Workers' compensation</t>
        </is>
      </c>
    </row>
    <row r="7">
      <c r="B7" t="inlineStr">
        <is>
          <t>Conditional</t>
        </is>
      </c>
      <c r="C7" t="inlineStr">
        <is>
          <t>Insurance</t>
        </is>
      </c>
    </row>
    <row r="8">
      <c r="B8" t="inlineStr">
        <is>
          <t>Not approved</t>
        </is>
      </c>
      <c r="C8" t="inlineStr">
        <is>
          <t>Certification</t>
        </is>
      </c>
    </row>
    <row r="9">
      <c r="B9" t="inlineStr">
        <is>
          <t>Inactive</t>
        </is>
      </c>
      <c r="C9" t="inlineStr">
        <is>
          <t>Platform subscription</t>
        </is>
      </c>
    </row>
    <row r="10">
      <c r="C10"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Calgary Safety Consultants</dc:creator>
  <dc:title xmlns:dc="http://purl.org/dc/elements/1.1/">Prequalification Tracker</dc:title>
  <dc:subject xmlns:dc="http://purl.org/dc/elements/1.1/">Tracker for contractor prequalification accounts, document expiry dates and injury statistics</dc:subject>
  <dcterms:created xmlns:dcterms="http://purl.org/dc/terms/" xmlns:xsi="http://www.w3.org/2001/XMLSchema-instance" xsi:type="dcterms:W3CDTF">2026-10-17T20:27:00Z</dcterms:created>
  <dcterms:modified xmlns:dcterms="http://purl.org/dc/terms/" xmlns:xsi="http://www.w3.org/2001/XMLSchema-instance" xsi:type="dcterms:W3CDTF">2026-10-17T20:27:00Z</dcterms:modified>
</cp:coreProperties>
</file>